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inde-\Desktop\Bogføring _lhs\Bogføring 2016\"/>
    </mc:Choice>
  </mc:AlternateContent>
  <bookViews>
    <workbookView xWindow="0" yWindow="0" windowWidth="20490" windowHeight="7755" firstSheet="1" activeTab="2"/>
  </bookViews>
  <sheets>
    <sheet name="Budget udkast (1) 2016" sheetId="1" r:id="rId1"/>
    <sheet name="Budgetudkast (2) 2016" sheetId="3" r:id="rId2"/>
    <sheet name="Budget udkast (3) 2016" sheetId="5" r:id="rId3"/>
    <sheet name="Budget-&amp; livk.opf. 2015" sheetId="4" r:id="rId4"/>
  </sheets>
  <definedNames>
    <definedName name="_xlnm.Print_Area" localSheetId="0">'Budget udkast (1) 2016'!$A$1:$N$38</definedName>
  </definedNames>
  <calcPr calcId="152511" calcMode="manual"/>
</workbook>
</file>

<file path=xl/calcChain.xml><?xml version="1.0" encoding="utf-8"?>
<calcChain xmlns="http://schemas.openxmlformats.org/spreadsheetml/2006/main">
  <c r="N39" i="5" l="1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19" i="5"/>
  <c r="N41" i="5" s="1"/>
  <c r="M16" i="5"/>
  <c r="L16" i="5"/>
  <c r="K16" i="5"/>
  <c r="J16" i="5"/>
  <c r="I16" i="5"/>
  <c r="H16" i="5"/>
  <c r="G16" i="5"/>
  <c r="F16" i="5"/>
  <c r="E16" i="5"/>
  <c r="D16" i="5"/>
  <c r="C16" i="5"/>
  <c r="B16" i="5"/>
  <c r="N16" i="5" s="1"/>
  <c r="N43" i="5" s="1"/>
  <c r="N14" i="5"/>
  <c r="N12" i="5"/>
  <c r="N11" i="5"/>
  <c r="N10" i="5"/>
  <c r="N16" i="4" l="1"/>
  <c r="N39" i="3" l="1"/>
  <c r="N39" i="1"/>
  <c r="N35" i="3"/>
  <c r="N35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41" i="1" s="1"/>
  <c r="N43" i="1" s="1"/>
  <c r="N21" i="1"/>
  <c r="N19" i="1"/>
  <c r="M16" i="1"/>
  <c r="L16" i="1"/>
  <c r="K16" i="1"/>
  <c r="J16" i="1"/>
  <c r="I16" i="1"/>
  <c r="H16" i="1"/>
  <c r="G16" i="1"/>
  <c r="F16" i="1"/>
  <c r="E16" i="1"/>
  <c r="D16" i="1"/>
  <c r="C16" i="1"/>
  <c r="B16" i="1"/>
  <c r="N14" i="1"/>
  <c r="N12" i="1"/>
  <c r="N11" i="1"/>
  <c r="N10" i="1"/>
  <c r="N25" i="3"/>
  <c r="N19" i="3"/>
  <c r="N30" i="3"/>
  <c r="N31" i="3"/>
  <c r="N28" i="3"/>
  <c r="N27" i="3"/>
  <c r="N29" i="3"/>
  <c r="N26" i="3"/>
  <c r="N24" i="3"/>
  <c r="N23" i="3"/>
  <c r="N22" i="3"/>
  <c r="N16" i="1" l="1"/>
  <c r="N33" i="3"/>
  <c r="N38" i="3"/>
  <c r="N37" i="3"/>
  <c r="N36" i="3"/>
  <c r="N34" i="3"/>
  <c r="N32" i="3"/>
  <c r="N21" i="3"/>
  <c r="M16" i="3"/>
  <c r="L16" i="3"/>
  <c r="K16" i="3"/>
  <c r="J16" i="3"/>
  <c r="I16" i="3"/>
  <c r="H16" i="3"/>
  <c r="G16" i="3"/>
  <c r="F16" i="3"/>
  <c r="E16" i="3"/>
  <c r="D16" i="3"/>
  <c r="C16" i="3"/>
  <c r="B16" i="3"/>
  <c r="N14" i="3"/>
  <c r="N12" i="3"/>
  <c r="N11" i="3"/>
  <c r="N10" i="3"/>
  <c r="N17" i="4"/>
  <c r="L18" i="4"/>
  <c r="M18" i="4"/>
  <c r="N16" i="3" l="1"/>
  <c r="N41" i="3"/>
  <c r="N43" i="3" s="1"/>
  <c r="J42" i="4"/>
  <c r="K7" i="4" s="1"/>
  <c r="I42" i="4"/>
  <c r="H42" i="4"/>
  <c r="I7" i="4" s="1"/>
  <c r="G42" i="4"/>
  <c r="H7" i="4" s="1"/>
  <c r="F42" i="4"/>
  <c r="E42" i="4"/>
  <c r="M41" i="4"/>
  <c r="B41" i="4"/>
  <c r="M34" i="4"/>
  <c r="L34" i="4"/>
  <c r="K34" i="4"/>
  <c r="J34" i="4"/>
  <c r="I34" i="4"/>
  <c r="H34" i="4"/>
  <c r="G34" i="4"/>
  <c r="F34" i="4"/>
  <c r="E34" i="4"/>
  <c r="D34" i="4"/>
  <c r="C34" i="4"/>
  <c r="B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K18" i="4"/>
  <c r="J18" i="4"/>
  <c r="I18" i="4"/>
  <c r="H18" i="4"/>
  <c r="G18" i="4"/>
  <c r="F18" i="4"/>
  <c r="E18" i="4"/>
  <c r="D18" i="4"/>
  <c r="C18" i="4"/>
  <c r="B18" i="4"/>
  <c r="N18" i="4" s="1"/>
  <c r="N15" i="4"/>
  <c r="N14" i="4"/>
  <c r="N13" i="4"/>
  <c r="N12" i="4"/>
  <c r="N11" i="4"/>
  <c r="N10" i="4"/>
  <c r="J7" i="4"/>
  <c r="G7" i="4"/>
  <c r="F7" i="4"/>
  <c r="E7" i="4"/>
  <c r="D7" i="4"/>
  <c r="L7" i="4" l="1"/>
  <c r="L42" i="4" s="1"/>
  <c r="M7" i="4" s="1"/>
  <c r="M42" i="4" s="1"/>
  <c r="K42" i="4"/>
  <c r="N34" i="4"/>
  <c r="N36" i="4" s="1"/>
  <c r="B42" i="4"/>
  <c r="C7" i="4" s="1"/>
</calcChain>
</file>

<file path=xl/comments1.xml><?xml version="1.0" encoding="utf-8"?>
<comments xmlns="http://schemas.openxmlformats.org/spreadsheetml/2006/main">
  <authors>
    <author>Kvinde - Rådgivning</author>
  </authors>
  <commentList>
    <comment ref="K19" authorId="0" shapeId="0">
      <text>
        <r>
          <rPr>
            <sz val="9"/>
            <color indexed="81"/>
            <rFont val="Tahoma"/>
            <family val="2"/>
          </rPr>
          <t xml:space="preserve">LHS: Der er tillagt pension for Lisbeth pga. forsinkelser ved Sampension ifm løntilskud. Refusion kr. 3.745 fra jobcenter Esbjerg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Ungeprojekt:
Reda har kr. 2.800 tilgode fra 2015, som skal afregnes i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Ungeprojekt: forberedelse 25 timer plus udlæg transport fra 2015- Helle munch Wellendorf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Kvinde - Rådgivning</author>
  </authors>
  <commentList>
    <comment ref="K19" authorId="0" shapeId="0">
      <text>
        <r>
          <rPr>
            <sz val="9"/>
            <color indexed="81"/>
            <rFont val="Tahoma"/>
            <family val="2"/>
          </rPr>
          <t xml:space="preserve">LHS: Der er tillagt pension for Lisbeth pga. forsinkelser ved Sampension ifm løntilskud. Refusion kr. 3.745 fra jobcenter Esbjerg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Ungeprojekt: 
Reda har kr. 2.800 tilgode fra 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Ungeprojekt: forberedelse 25 timer plus udlæg transport fra 2015- Helle munch Wellendorf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LHS: kontorhold omk. består af: 2x telefoner, faktura fra Frivillighuset Varde, Vindrosen mv., kontorartikler, indkøb kaffe, the mv til møder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Kvinde - Rådgivning</author>
  </authors>
  <commentList>
    <comment ref="K19" authorId="0" shapeId="0">
      <text>
        <r>
          <rPr>
            <sz val="9"/>
            <color indexed="81"/>
            <rFont val="Tahoma"/>
            <family val="2"/>
          </rPr>
          <t xml:space="preserve">LHS: Der er tillagt pension for Lisbeth pga. forsinkelser ved Sampension ifm løntilskud. Refusion kr. 3.745 fra jobcenter Esbjerg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Ungeprojekt: 
Reda har kr. 2.800 tilgode fra 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Ungeprojekt: forberedelse 25 timer plus udlæg transport fra 2015- Helle munch Wellendorf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LHS: kontorhold omk. består af: 2x telefoner, faktura fra Frivillighuset Varde, Vindrosen mv., kontorartikler, indkøb kaffe, the mv til møder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Kvinde - Rådgivning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LHS: pensions refusion jobcenter Esbjerg/foråret 2015/lhs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Socialministeriet til brug i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 xml:space="preserve">LHS: Der er tillagt pension for Lisbeth pga. forsinkelser ved Sampension ifm løntilskud. Refusion kr. 3.745 fra jobcenter Esbjerg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Budgetløn: inkl. Feriepenge til TR, derfor det høje budgettal. 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 xml:space="preserve">Løn Hans Plauborg og LHS inkl. Pension og atp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Budgettal nov: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Kopiering af matr. Sprogcafe Varde, Telefonaftaler, kontorartk. Mv. budgettal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Kopiering sprogcafé Varde samt, Vindrosen Esbjerg 3.kvt. 15, Mobilaftaler, kontorartk. Mv.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LHS: kontorhold omk. består af: 2x telefoner, faktura fra Frivillighuset Varde, Vindrosen mv., kontorartikler, indkøb kaffe, the mv til møder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Refusion omk. Sprogcafé Varde. Bogført omk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Refusion sprogcafé Varde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Forældrerollemodeller regulering af budget 18/11</t>
        </r>
      </text>
    </comment>
  </commentList>
</comments>
</file>

<file path=xl/sharedStrings.xml><?xml version="1.0" encoding="utf-8"?>
<sst xmlns="http://schemas.openxmlformats.org/spreadsheetml/2006/main" count="203" uniqueCount="86">
  <si>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</si>
  <si>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</si>
  <si>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</si>
  <si>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</si>
  <si>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</si>
  <si>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</si>
  <si>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</si>
  <si>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</si>
  <si>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</si>
  <si>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</si>
  <si>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</si>
  <si>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Indbetalinger i alt:</t>
  </si>
  <si>
    <t>Andet:</t>
  </si>
  <si>
    <t>Udbetalinger i alt</t>
  </si>
  <si>
    <t>Kontanter i kassen</t>
  </si>
  <si>
    <t>Minus likvide midler primo</t>
  </si>
  <si>
    <t>Januar</t>
  </si>
  <si>
    <t>Februar</t>
  </si>
  <si>
    <t>Likvider midler primo</t>
  </si>
  <si>
    <t>Indbetalinger - incl. moms</t>
  </si>
  <si>
    <t>Likviditetsbudget</t>
  </si>
  <si>
    <t>§ 18 midler Esbjerg kommune</t>
  </si>
  <si>
    <t>Varde kommune socialudvalget</t>
  </si>
  <si>
    <t>Udbetalinger</t>
  </si>
  <si>
    <t>Transport</t>
  </si>
  <si>
    <t>Revisor</t>
  </si>
  <si>
    <t xml:space="preserve">Renter/gebyr </t>
  </si>
  <si>
    <t>Diverse</t>
  </si>
  <si>
    <t>Likvider SMI</t>
  </si>
  <si>
    <t>Likvider Driftskonto</t>
  </si>
  <si>
    <t>Likvid beholdning ultimo</t>
  </si>
  <si>
    <t>For tiden 01/01/2016 - 31/12/2016</t>
  </si>
  <si>
    <t>Socialministeriet - ungerådgivning år 2</t>
  </si>
  <si>
    <t>Projektmedarbejder - adm. 12 t/uge incl.pension,fp, forsik mv.</t>
  </si>
  <si>
    <t>Vedligehold hjemmeside og database</t>
  </si>
  <si>
    <t>Ændring/underskud</t>
  </si>
  <si>
    <t>Likviditetsbudget for Mentornetværket Esbjerg/Varde. CVR. Nr. 33013302</t>
  </si>
  <si>
    <t>For tiden 01  / 01    2015    til 31/12  2015</t>
  </si>
  <si>
    <t xml:space="preserve">Novrum </t>
  </si>
  <si>
    <t>Socialministeriet - ungerådgivning</t>
  </si>
  <si>
    <t>Brug for alle unge restbeløb</t>
  </si>
  <si>
    <t>Andre indbetalinger</t>
  </si>
  <si>
    <t xml:space="preserve">Personaleomk./feriepenge, forsikring og Atp mv. </t>
  </si>
  <si>
    <t>Kontorhold</t>
  </si>
  <si>
    <t>Ungerådgivning (SMI)</t>
  </si>
  <si>
    <t>Tryg Fonden/kvinderådgivning</t>
  </si>
  <si>
    <t>Forældre rollemodeller</t>
  </si>
  <si>
    <t>Disponibel kassekredit</t>
  </si>
  <si>
    <t>løntilskud</t>
  </si>
  <si>
    <t>Ungerådgivning  gruppesamtaler/ kr. 200,- time</t>
  </si>
  <si>
    <t>Frivillig koordinator/ flexjob - sprogcafé Varde</t>
  </si>
  <si>
    <t>Indtægter i alt</t>
  </si>
  <si>
    <t>Driftsbudget</t>
  </si>
  <si>
    <t>Indtægter:</t>
  </si>
  <si>
    <t>Udgifter:</t>
  </si>
  <si>
    <t>Udgifter i alt:</t>
  </si>
  <si>
    <t>Overskud</t>
  </si>
  <si>
    <t>Udkast til budget for Mentornetværket Esbjerg/Varde. CVR. Nr. 33013302</t>
  </si>
  <si>
    <t>Tryg Fonden</t>
  </si>
  <si>
    <t xml:space="preserve">Unge rollemodeller </t>
  </si>
  <si>
    <t xml:space="preserve">Ungerådgivning -kunstterapi/ kr. 200,- time </t>
  </si>
  <si>
    <t>Aktiviteter sprogcafé/incl.kopier materiale</t>
  </si>
  <si>
    <t>Ungeprojekt- transport/udlæg</t>
  </si>
  <si>
    <t>Unge rollemodeller - gruppesamtaler</t>
  </si>
  <si>
    <t>Transport sprogcafé/H. Plauborg</t>
  </si>
  <si>
    <t>Kopiering/ matr. Sprogcafé</t>
  </si>
  <si>
    <t>Malerartikler mv. ungeprojekt</t>
  </si>
  <si>
    <t xml:space="preserve">Tolk kr. 154,- time + forplejning - gruppesamtaler mv. </t>
  </si>
  <si>
    <t>Tolk kr. 154,- time + forplejning - Kunsterapi</t>
  </si>
  <si>
    <t xml:space="preserve">Møder, forplejning ungeprojekt </t>
  </si>
  <si>
    <t xml:space="preserve">Materialer ungeprojekt/adm,telefon, infomatr. </t>
  </si>
  <si>
    <t xml:space="preserve"> Tryg lovpligtig forsikring - deltidsmedar. Ungeprojekt</t>
  </si>
  <si>
    <t>Projektleder - 34  timer incl. FP/pension/atp/forsik.</t>
  </si>
  <si>
    <t>Renter/omk.lønkørsel</t>
  </si>
  <si>
    <t>Kontor/telefon/udskrifter mv.</t>
  </si>
  <si>
    <t>Kontor/telefon, udskrifter mv.</t>
  </si>
  <si>
    <r>
      <t xml:space="preserve">Projektleder - </t>
    </r>
    <r>
      <rPr>
        <b/>
        <u/>
        <sz val="10"/>
        <rFont val="Arial"/>
        <family val="2"/>
      </rPr>
      <t>25 timer</t>
    </r>
    <r>
      <rPr>
        <sz val="10"/>
        <rFont val="Arial"/>
        <family val="2"/>
      </rPr>
      <t xml:space="preserve"> incl. FP/pension/atp/fors.</t>
    </r>
  </si>
  <si>
    <r>
      <t>Projektleder -</t>
    </r>
    <r>
      <rPr>
        <b/>
        <u/>
        <sz val="10"/>
        <rFont val="Arial"/>
        <family val="2"/>
      </rPr>
      <t>30 time</t>
    </r>
    <r>
      <rPr>
        <sz val="10"/>
        <rFont val="Arial"/>
        <family val="2"/>
      </rPr>
      <t>r incl. FP/pension/atp/fors.</t>
    </r>
  </si>
  <si>
    <t>Underskud</t>
  </si>
  <si>
    <t>Mentorkursus - social-integration/8735-0254</t>
  </si>
  <si>
    <t xml:space="preserve">Bemærkninger: Der er modtaget kr. 44.000 vedr. projekt 8735-0254 dette beløb skal vi dele med Daghøjskolen og derfor har jeg valgt at undlade at budgettere med det i 2016. </t>
  </si>
  <si>
    <t>Aktiviteter/ inkl. Sprogcafé Varde</t>
  </si>
  <si>
    <t>Bemærk at likviditeten er forbedret med kr. 44.000 som vi har fået til brug i 2016</t>
  </si>
  <si>
    <r>
      <t>Projektleder -</t>
    </r>
    <r>
      <rPr>
        <b/>
        <u/>
        <sz val="10"/>
        <rFont val="Arial"/>
        <family val="2"/>
      </rPr>
      <t>20 time</t>
    </r>
    <r>
      <rPr>
        <sz val="10"/>
        <rFont val="Arial"/>
        <family val="2"/>
      </rPr>
      <t>r incl. FP/pension/atp/fors.</t>
    </r>
  </si>
  <si>
    <t>Projektleder - 34   timer incl. FP/pension/atp/forsik.</t>
  </si>
  <si>
    <t>Budget er baseret på dels aktuelle beløb til og med oktober 15. Tallene for november og december 15  er budget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</si>
</sst>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000"/>
    <numFmt numFmtId="165" formatCode="#.##0"/>
    <numFmt numFmtId="166" formatCode="#.##000"/>
    <numFmt numFmtId="167" formatCode="&quot;kr&quot;\ #.##0\ ;\(&quot;kr&quot;\ #.##0\)"/>
    <numFmt numFmtId="168" formatCode="d\-mmm"/>
    <numFmt numFmtId="169" formatCode="dd/mm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9" tint="-0.249977111117893"/>
        <bgColor indexed="22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7" fontId="3" fillId="0" borderId="0" applyNumberFormat="0" applyFont="0" applyFill="0" applyBorder="0" applyAlignment="0" applyProtection="0"/>
    <xf numFmtId="168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168" fontId="2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8" fontId="3" fillId="0" borderId="1" applyNumberFormat="0" applyFont="0" applyFill="0" applyBorder="0" applyAlignment="0" applyProtection="0"/>
  </cellStyleXfs>
  <cellXfs count="48">
    <xf numFmtId="168" fontId="0" fillId="0" borderId="0" xfId="0" applyNumberFormat="1"/>
    <xf numFmtId="3" fontId="4" fillId="2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Alignment="1" applyProtection="1">
      <protection locked="0"/>
    </xf>
    <xf numFmtId="3" fontId="5" fillId="0" borderId="2" xfId="4" applyNumberFormat="1" applyFont="1" applyFill="1" applyBorder="1" applyProtection="1">
      <protection locked="0"/>
    </xf>
    <xf numFmtId="3" fontId="5" fillId="2" borderId="0" xfId="0" applyNumberFormat="1" applyFont="1" applyFill="1" applyProtection="1">
      <protection locked="0"/>
    </xf>
    <xf numFmtId="3" fontId="5" fillId="3" borderId="2" xfId="4" applyNumberFormat="1" applyFont="1" applyFill="1" applyBorder="1" applyProtection="1">
      <protection locked="0"/>
    </xf>
    <xf numFmtId="3" fontId="8" fillId="2" borderId="0" xfId="0" applyNumberFormat="1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169" fontId="7" fillId="0" borderId="0" xfId="0" applyNumberFormat="1" applyFont="1" applyAlignment="1">
      <alignment horizontal="center"/>
    </xf>
    <xf numFmtId="3" fontId="10" fillId="4" borderId="3" xfId="0" applyNumberFormat="1" applyFont="1" applyFill="1" applyBorder="1"/>
    <xf numFmtId="3" fontId="4" fillId="4" borderId="3" xfId="0" applyNumberFormat="1" applyFont="1" applyFill="1" applyBorder="1"/>
    <xf numFmtId="3" fontId="4" fillId="4" borderId="3" xfId="0" applyNumberFormat="1" applyFont="1" applyFill="1" applyBorder="1" applyAlignment="1">
      <alignment horizontal="center"/>
    </xf>
    <xf numFmtId="3" fontId="11" fillId="5" borderId="2" xfId="4" applyNumberFormat="1" applyFont="1" applyFill="1" applyBorder="1" applyProtection="1">
      <protection locked="0"/>
    </xf>
    <xf numFmtId="3" fontId="12" fillId="6" borderId="2" xfId="4" applyNumberFormat="1" applyFont="1" applyFill="1" applyBorder="1" applyAlignment="1" applyProtection="1">
      <alignment horizontal="center"/>
      <protection locked="0"/>
    </xf>
    <xf numFmtId="3" fontId="4" fillId="8" borderId="2" xfId="4" applyNumberFormat="1" applyFont="1" applyFill="1" applyBorder="1" applyAlignment="1" applyProtection="1">
      <protection locked="0"/>
    </xf>
    <xf numFmtId="3" fontId="4" fillId="9" borderId="2" xfId="4" applyNumberFormat="1" applyFont="1" applyFill="1" applyBorder="1" applyProtection="1">
      <protection locked="0"/>
    </xf>
    <xf numFmtId="3" fontId="5" fillId="8" borderId="2" xfId="4" applyNumberFormat="1" applyFont="1" applyFill="1" applyBorder="1" applyAlignment="1" applyProtection="1">
      <protection locked="0"/>
    </xf>
    <xf numFmtId="3" fontId="5" fillId="9" borderId="2" xfId="4" applyNumberFormat="1" applyFont="1" applyFill="1" applyBorder="1" applyProtection="1">
      <protection locked="0"/>
    </xf>
    <xf numFmtId="3" fontId="5" fillId="7" borderId="2" xfId="4" applyNumberFormat="1" applyFont="1" applyFill="1" applyBorder="1" applyAlignment="1" applyProtection="1">
      <alignment horizontal="center"/>
      <protection locked="0"/>
    </xf>
    <xf numFmtId="3" fontId="4" fillId="5" borderId="2" xfId="4" applyNumberFormat="1" applyFont="1" applyFill="1" applyBorder="1" applyProtection="1">
      <protection locked="0"/>
    </xf>
    <xf numFmtId="3" fontId="6" fillId="6" borderId="2" xfId="4" applyNumberFormat="1" applyFont="1" applyFill="1" applyBorder="1" applyProtection="1">
      <protection locked="0"/>
    </xf>
    <xf numFmtId="0" fontId="0" fillId="0" borderId="3" xfId="0" applyFont="1" applyBorder="1"/>
    <xf numFmtId="0" fontId="0" fillId="0" borderId="3" xfId="0" applyBorder="1"/>
    <xf numFmtId="3" fontId="0" fillId="10" borderId="4" xfId="0" applyNumberFormat="1" applyFont="1" applyFill="1" applyBorder="1"/>
    <xf numFmtId="3" fontId="0" fillId="10" borderId="5" xfId="0" applyNumberFormat="1" applyFont="1" applyFill="1" applyBorder="1"/>
    <xf numFmtId="3" fontId="13" fillId="11" borderId="6" xfId="0" applyNumberFormat="1" applyFont="1" applyFill="1" applyBorder="1" applyAlignment="1">
      <alignment horizontal="right"/>
    </xf>
    <xf numFmtId="3" fontId="6" fillId="2" borderId="0" xfId="0" applyNumberFormat="1" applyFont="1" applyFill="1" applyProtection="1">
      <protection locked="0"/>
    </xf>
    <xf numFmtId="0" fontId="3" fillId="0" borderId="3" xfId="0" applyFont="1" applyBorder="1"/>
    <xf numFmtId="3" fontId="4" fillId="2" borderId="0" xfId="0" applyNumberFormat="1" applyFont="1" applyFill="1" applyProtection="1">
      <protection locked="0"/>
    </xf>
    <xf numFmtId="3" fontId="6" fillId="6" borderId="8" xfId="4" applyNumberFormat="1" applyFont="1" applyFill="1" applyBorder="1" applyProtection="1">
      <protection locked="0"/>
    </xf>
    <xf numFmtId="3" fontId="4" fillId="2" borderId="9" xfId="0" applyNumberFormat="1" applyFont="1" applyFill="1" applyBorder="1" applyProtection="1">
      <protection locked="0"/>
    </xf>
    <xf numFmtId="0" fontId="3" fillId="0" borderId="3" xfId="0" applyFont="1" applyBorder="1" applyAlignment="1"/>
    <xf numFmtId="3" fontId="3" fillId="10" borderId="0" xfId="0" applyNumberFormat="1" applyFont="1" applyFill="1" applyBorder="1"/>
    <xf numFmtId="3" fontId="17" fillId="8" borderId="2" xfId="4" applyNumberFormat="1" applyFont="1" applyFill="1" applyBorder="1" applyAlignment="1" applyProtection="1">
      <protection locked="0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18" fillId="8" borderId="2" xfId="4" applyNumberFormat="1" applyFont="1" applyFill="1" applyBorder="1" applyAlignment="1" applyProtection="1">
      <protection locked="0"/>
    </xf>
    <xf numFmtId="3" fontId="4" fillId="2" borderId="11" xfId="0" applyNumberFormat="1" applyFont="1" applyFill="1" applyBorder="1" applyProtection="1">
      <protection locked="0"/>
    </xf>
    <xf numFmtId="3" fontId="4" fillId="2" borderId="12" xfId="0" applyNumberFormat="1" applyFont="1" applyFill="1" applyBorder="1" applyProtection="1">
      <protection locked="0"/>
    </xf>
    <xf numFmtId="3" fontId="4" fillId="11" borderId="6" xfId="0" applyNumberFormat="1" applyFont="1" applyFill="1" applyBorder="1" applyAlignment="1">
      <alignment horizontal="right"/>
    </xf>
    <xf numFmtId="3" fontId="4" fillId="11" borderId="10" xfId="0" applyNumberFormat="1" applyFont="1" applyFill="1" applyBorder="1" applyAlignment="1">
      <alignment horizontal="right"/>
    </xf>
    <xf numFmtId="3" fontId="4" fillId="11" borderId="7" xfId="0" applyNumberFormat="1" applyFont="1" applyFill="1" applyBorder="1" applyAlignment="1">
      <alignment horizontal="right"/>
    </xf>
    <xf numFmtId="3" fontId="4" fillId="11" borderId="3" xfId="0" applyNumberFormat="1" applyFont="1" applyFill="1" applyBorder="1" applyAlignment="1">
      <alignment horizontal="right"/>
    </xf>
    <xf numFmtId="3" fontId="3" fillId="10" borderId="5" xfId="0" applyNumberFormat="1" applyFont="1" applyFill="1" applyBorder="1"/>
    <xf numFmtId="3" fontId="9" fillId="0" borderId="13" xfId="0" applyNumberFormat="1" applyFont="1" applyFill="1" applyBorder="1" applyProtection="1">
      <protection locked="0"/>
    </xf>
    <xf numFmtId="3" fontId="16" fillId="2" borderId="2" xfId="4" applyNumberFormat="1" applyFont="1" applyFill="1" applyBorder="1" applyProtection="1">
      <protection locked="0"/>
    </xf>
    <xf numFmtId="169" fontId="16" fillId="0" borderId="0" xfId="0" applyNumberFormat="1" applyFont="1" applyAlignment="1">
      <alignment horizontal="center"/>
    </xf>
  </cellXfs>
  <cellStyles count="9">
    <cellStyle name="Beløb0" xfId="1"/>
    <cellStyle name="Dato" xfId="2"/>
    <cellStyle name="Fast" xfId="3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43142</xdr:rowOff>
    </xdr:from>
    <xdr:to>
      <xdr:col>16</xdr:col>
      <xdr:colOff>515794</xdr:colOff>
      <xdr:row>1</xdr:row>
      <xdr:rowOff>130548</xdr:rowOff>
    </xdr:to>
    <xdr:pic>
      <xdr:nvPicPr>
        <xdr:cNvPr id="2" name="Billede 1" descr="VirkSupergrafik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848"/>
          <a:ext cx="13547911" cy="8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workbookViewId="0">
      <pane ySplit="1" topLeftCell="A21" activePane="bottomLeft" state="frozen"/>
      <selection pane="bottomLeft" activeCell="A22" sqref="A22"/>
    </sheetView>
  </sheetViews>
  <sheetFormatPr defaultRowHeight="12.75" x14ac:dyDescent="0.2"/>
  <cols>
    <col min="1" max="1" width="56.42578125" bestFit="1" customWidth="1"/>
    <col min="14" max="14" width="10.5703125" bestFit="1" customWidth="1"/>
  </cols>
  <sheetData>
    <row r="1" spans="1:14" ht="15" x14ac:dyDescent="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4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x14ac:dyDescent="0.35">
      <c r="A4" s="10" t="s">
        <v>52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13" t="s">
        <v>31</v>
      </c>
      <c r="B5" s="14" t="s">
        <v>16</v>
      </c>
      <c r="C5" s="14" t="s">
        <v>17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9" t="s">
        <v>10</v>
      </c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</row>
    <row r="7" spans="1:14" x14ac:dyDescent="0.2">
      <c r="A7" s="4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</row>
    <row r="9" spans="1:14" ht="15.75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</row>
    <row r="10" spans="1:14" x14ac:dyDescent="0.2">
      <c r="A10" s="1" t="s">
        <v>21</v>
      </c>
      <c r="B10" s="1">
        <v>200000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>
        <f>SUM(B10:M10)</f>
        <v>200000</v>
      </c>
    </row>
    <row r="11" spans="1:14" x14ac:dyDescent="0.2">
      <c r="A11" s="1" t="s">
        <v>22</v>
      </c>
      <c r="B11" s="1"/>
      <c r="C11" s="1">
        <v>100000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6">
        <f>SUM(B11:M11)</f>
        <v>100000</v>
      </c>
    </row>
    <row r="12" spans="1:14" x14ac:dyDescent="0.2">
      <c r="A12" s="1" t="s">
        <v>32</v>
      </c>
      <c r="B12" s="1">
        <v>30014</v>
      </c>
      <c r="C12" s="1">
        <v>14614</v>
      </c>
      <c r="D12" s="1">
        <v>15828</v>
      </c>
      <c r="E12" s="1">
        <v>19114</v>
      </c>
      <c r="F12" s="1">
        <v>14014</v>
      </c>
      <c r="G12" s="1">
        <v>14014</v>
      </c>
      <c r="H12" s="1">
        <v>0</v>
      </c>
      <c r="I12" s="1">
        <v>17414</v>
      </c>
      <c r="J12" s="1">
        <v>14214</v>
      </c>
      <c r="K12" s="1">
        <v>14014</v>
      </c>
      <c r="L12" s="1">
        <v>15613</v>
      </c>
      <c r="M12" s="1">
        <v>12903</v>
      </c>
      <c r="N12" s="16">
        <f>SUM(B12:M12)</f>
        <v>181756</v>
      </c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6">
        <f t="shared" ref="N14" si="0">SUM(B14:M14)</f>
        <v>0</v>
      </c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</row>
    <row r="16" spans="1:14" x14ac:dyDescent="0.2">
      <c r="A16" s="6" t="s">
        <v>51</v>
      </c>
      <c r="B16" s="6">
        <f>SUM(B10:B15)</f>
        <v>230014</v>
      </c>
      <c r="C16" s="6">
        <f>SUM(C10:C15)</f>
        <v>114614</v>
      </c>
      <c r="D16" s="6">
        <f>SUM(D10:D15)</f>
        <v>15828</v>
      </c>
      <c r="E16" s="6">
        <f>SUM(E9:E15)</f>
        <v>19114</v>
      </c>
      <c r="F16" s="6">
        <f>SUM(F9:F15)</f>
        <v>14014</v>
      </c>
      <c r="G16" s="6">
        <f t="shared" ref="G16:M16" si="1">SUM(G9:G15)</f>
        <v>14014</v>
      </c>
      <c r="H16" s="6">
        <f t="shared" si="1"/>
        <v>0</v>
      </c>
      <c r="I16" s="6">
        <f>SUM(I9:I15)</f>
        <v>17414</v>
      </c>
      <c r="J16" s="6">
        <f t="shared" si="1"/>
        <v>14214</v>
      </c>
      <c r="K16" s="6">
        <f t="shared" si="1"/>
        <v>14014</v>
      </c>
      <c r="L16" s="6">
        <f t="shared" si="1"/>
        <v>15613</v>
      </c>
      <c r="M16" s="6">
        <f t="shared" si="1"/>
        <v>12903</v>
      </c>
      <c r="N16" s="17">
        <f>SUM(B16:M16)</f>
        <v>481756</v>
      </c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6"/>
    </row>
    <row r="18" spans="1:14" ht="15.75" x14ac:dyDescent="0.25">
      <c r="A18" s="21" t="s">
        <v>54</v>
      </c>
      <c r="B18" s="21"/>
      <c r="C18" s="21"/>
      <c r="D18" s="21"/>
      <c r="E18" s="21"/>
      <c r="F18" s="21"/>
      <c r="G18" s="21"/>
      <c r="H18" s="21"/>
      <c r="I18" s="21"/>
      <c r="J18" s="30"/>
      <c r="K18" s="21"/>
      <c r="L18" s="21"/>
      <c r="M18" s="21"/>
      <c r="N18" s="15"/>
    </row>
    <row r="19" spans="1:14" x14ac:dyDescent="0.2">
      <c r="A19" s="28" t="s">
        <v>76</v>
      </c>
      <c r="B19" s="31">
        <v>0</v>
      </c>
      <c r="C19" s="31">
        <v>0</v>
      </c>
      <c r="D19" s="31">
        <v>0</v>
      </c>
      <c r="E19" s="31">
        <v>0</v>
      </c>
      <c r="F19" s="38">
        <v>21500</v>
      </c>
      <c r="G19" s="38">
        <v>21500</v>
      </c>
      <c r="H19" s="31">
        <v>5277</v>
      </c>
      <c r="I19" s="29">
        <v>21500</v>
      </c>
      <c r="J19" s="29">
        <v>21500</v>
      </c>
      <c r="K19" s="29">
        <v>21500</v>
      </c>
      <c r="L19" s="29">
        <v>21500</v>
      </c>
      <c r="M19" s="29">
        <v>21500</v>
      </c>
      <c r="N19" s="16">
        <f>SUM(B19:M19)</f>
        <v>155777</v>
      </c>
    </row>
    <row r="20" spans="1:14" x14ac:dyDescent="0.2">
      <c r="A20" s="22" t="s">
        <v>72</v>
      </c>
      <c r="B20" s="31" t="s">
        <v>48</v>
      </c>
      <c r="C20" s="31" t="s">
        <v>48</v>
      </c>
      <c r="D20" s="31" t="s">
        <v>48</v>
      </c>
      <c r="E20" s="31" t="s">
        <v>48</v>
      </c>
      <c r="F20" s="39">
        <v>0</v>
      </c>
      <c r="G20" s="31">
        <v>0</v>
      </c>
      <c r="H20" s="31">
        <v>0</v>
      </c>
      <c r="I20" s="39">
        <v>0</v>
      </c>
      <c r="J20" s="39">
        <v>0</v>
      </c>
      <c r="K20" s="31">
        <v>0</v>
      </c>
      <c r="L20" s="31">
        <v>0</v>
      </c>
      <c r="M20" s="29">
        <v>0</v>
      </c>
      <c r="N20" s="16">
        <v>0</v>
      </c>
    </row>
    <row r="21" spans="1:14" x14ac:dyDescent="0.2">
      <c r="A21" s="32" t="s">
        <v>33</v>
      </c>
      <c r="B21" s="1">
        <v>10940</v>
      </c>
      <c r="C21" s="1">
        <v>10940</v>
      </c>
      <c r="D21" s="1">
        <v>10940</v>
      </c>
      <c r="E21" s="1">
        <v>14653</v>
      </c>
      <c r="F21" s="1">
        <v>10940</v>
      </c>
      <c r="G21" s="1">
        <v>10940</v>
      </c>
      <c r="H21" s="1">
        <v>2800</v>
      </c>
      <c r="I21" s="1">
        <v>14653</v>
      </c>
      <c r="J21" s="1">
        <v>10940</v>
      </c>
      <c r="K21" s="1">
        <v>10940</v>
      </c>
      <c r="L21" s="1">
        <v>14653</v>
      </c>
      <c r="M21" s="1">
        <v>10940</v>
      </c>
      <c r="N21" s="16">
        <f t="shared" ref="N21:N31" si="2">SUM(B21:M21)</f>
        <v>134279</v>
      </c>
    </row>
    <row r="22" spans="1:14" x14ac:dyDescent="0.2">
      <c r="A22" s="32" t="s">
        <v>60</v>
      </c>
      <c r="B22" s="1">
        <v>3800</v>
      </c>
      <c r="C22" s="1">
        <v>1400</v>
      </c>
      <c r="D22" s="1">
        <v>1000</v>
      </c>
      <c r="E22" s="1">
        <v>1400</v>
      </c>
      <c r="F22" s="1">
        <v>1000</v>
      </c>
      <c r="G22" s="1">
        <v>1000</v>
      </c>
      <c r="H22" s="1">
        <v>0</v>
      </c>
      <c r="I22" s="1">
        <v>1400</v>
      </c>
      <c r="J22" s="1">
        <v>1000</v>
      </c>
      <c r="K22" s="1">
        <v>1000</v>
      </c>
      <c r="L22" s="1">
        <v>1400</v>
      </c>
      <c r="M22" s="1">
        <v>1000</v>
      </c>
      <c r="N22" s="16">
        <f t="shared" si="2"/>
        <v>15400</v>
      </c>
    </row>
    <row r="23" spans="1:14" x14ac:dyDescent="0.2">
      <c r="A23" s="32" t="s">
        <v>62</v>
      </c>
      <c r="B23" s="1">
        <v>310</v>
      </c>
      <c r="C23" s="1">
        <v>310</v>
      </c>
      <c r="D23" s="1">
        <v>310</v>
      </c>
      <c r="E23" s="1">
        <v>310</v>
      </c>
      <c r="F23" s="1">
        <v>310</v>
      </c>
      <c r="G23" s="1">
        <v>310</v>
      </c>
      <c r="H23" s="1">
        <v>0</v>
      </c>
      <c r="I23" s="1">
        <v>310</v>
      </c>
      <c r="J23" s="1">
        <v>310</v>
      </c>
      <c r="K23" s="1">
        <v>310</v>
      </c>
      <c r="L23" s="1">
        <v>310</v>
      </c>
      <c r="M23" s="1">
        <v>310</v>
      </c>
      <c r="N23" s="16">
        <f t="shared" si="2"/>
        <v>3410</v>
      </c>
    </row>
    <row r="24" spans="1:14" x14ac:dyDescent="0.2">
      <c r="A24" s="28" t="s">
        <v>49</v>
      </c>
      <c r="B24" s="1">
        <v>5000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f t="shared" si="2"/>
        <v>5000</v>
      </c>
    </row>
    <row r="25" spans="1:14" x14ac:dyDescent="0.2">
      <c r="A25" s="28" t="s">
        <v>71</v>
      </c>
      <c r="B25" s="1"/>
      <c r="C25" s="1">
        <v>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6">
        <f t="shared" si="2"/>
        <v>5000</v>
      </c>
    </row>
    <row r="26" spans="1:14" x14ac:dyDescent="0.2">
      <c r="A26" s="28" t="s">
        <v>63</v>
      </c>
      <c r="B26" s="1">
        <v>800</v>
      </c>
      <c r="C26" s="1">
        <v>800</v>
      </c>
      <c r="D26" s="1">
        <v>800</v>
      </c>
      <c r="E26" s="1">
        <v>800</v>
      </c>
      <c r="F26" s="1">
        <v>800</v>
      </c>
      <c r="G26" s="1">
        <v>800</v>
      </c>
      <c r="H26" s="1">
        <v>0</v>
      </c>
      <c r="I26" s="1">
        <v>800</v>
      </c>
      <c r="J26" s="1">
        <v>800</v>
      </c>
      <c r="K26" s="1">
        <v>800</v>
      </c>
      <c r="L26" s="1">
        <v>800</v>
      </c>
      <c r="M26" s="1">
        <v>0</v>
      </c>
      <c r="N26" s="16">
        <f t="shared" si="2"/>
        <v>8000</v>
      </c>
    </row>
    <row r="27" spans="1:14" x14ac:dyDescent="0.2">
      <c r="A27" s="28" t="s">
        <v>67</v>
      </c>
      <c r="B27" s="1">
        <v>408</v>
      </c>
      <c r="C27" s="1">
        <v>408</v>
      </c>
      <c r="D27" s="1">
        <v>408</v>
      </c>
      <c r="E27" s="1">
        <v>408</v>
      </c>
      <c r="F27" s="1">
        <v>408</v>
      </c>
      <c r="G27" s="1">
        <v>408</v>
      </c>
      <c r="H27" s="1">
        <v>0</v>
      </c>
      <c r="I27" s="1">
        <v>408</v>
      </c>
      <c r="J27" s="1">
        <v>408</v>
      </c>
      <c r="K27" s="1">
        <v>408</v>
      </c>
      <c r="L27" s="1">
        <v>408</v>
      </c>
      <c r="M27" s="1">
        <v>408</v>
      </c>
      <c r="N27" s="16">
        <f t="shared" si="2"/>
        <v>4488</v>
      </c>
    </row>
    <row r="28" spans="1:14" x14ac:dyDescent="0.2">
      <c r="A28" s="28" t="s">
        <v>68</v>
      </c>
      <c r="B28" s="1">
        <v>462</v>
      </c>
      <c r="C28" s="1">
        <v>462</v>
      </c>
      <c r="D28" s="1">
        <v>462</v>
      </c>
      <c r="E28" s="1">
        <v>462</v>
      </c>
      <c r="F28" s="1">
        <v>462</v>
      </c>
      <c r="G28" s="1">
        <v>462</v>
      </c>
      <c r="H28" s="1">
        <v>0</v>
      </c>
      <c r="I28" s="1">
        <v>462</v>
      </c>
      <c r="J28" s="1">
        <v>462</v>
      </c>
      <c r="K28" s="1">
        <v>462</v>
      </c>
      <c r="L28" s="1">
        <v>462</v>
      </c>
      <c r="M28" s="1">
        <v>154</v>
      </c>
      <c r="N28" s="16">
        <f t="shared" si="2"/>
        <v>4774</v>
      </c>
    </row>
    <row r="29" spans="1:14" x14ac:dyDescent="0.2">
      <c r="A29" s="28" t="s">
        <v>66</v>
      </c>
      <c r="B29" s="1">
        <v>5000</v>
      </c>
      <c r="C29" s="1"/>
      <c r="D29" s="1"/>
      <c r="E29" s="1"/>
      <c r="F29" s="1"/>
      <c r="G29" s="1"/>
      <c r="H29" s="1"/>
      <c r="I29" s="1">
        <v>2000</v>
      </c>
      <c r="J29" s="1"/>
      <c r="K29" s="1"/>
      <c r="L29" s="1"/>
      <c r="M29" s="1"/>
      <c r="N29" s="16">
        <f t="shared" si="2"/>
        <v>7000</v>
      </c>
    </row>
    <row r="30" spans="1:14" x14ac:dyDescent="0.2">
      <c r="A30" s="28" t="s">
        <v>70</v>
      </c>
      <c r="B30" s="1">
        <v>1200</v>
      </c>
      <c r="C30" s="1">
        <v>5000</v>
      </c>
      <c r="D30" s="1">
        <v>200</v>
      </c>
      <c r="E30" s="1">
        <v>1200</v>
      </c>
      <c r="F30" s="1">
        <v>200</v>
      </c>
      <c r="G30" s="1">
        <v>1200</v>
      </c>
      <c r="H30" s="1">
        <v>200</v>
      </c>
      <c r="I30" s="1">
        <v>1200</v>
      </c>
      <c r="J30" s="1">
        <v>200</v>
      </c>
      <c r="K30" s="1">
        <v>200</v>
      </c>
      <c r="L30" s="1">
        <v>200</v>
      </c>
      <c r="M30" s="1">
        <v>200</v>
      </c>
      <c r="N30" s="16">
        <f t="shared" si="2"/>
        <v>11200</v>
      </c>
    </row>
    <row r="31" spans="1:14" x14ac:dyDescent="0.2">
      <c r="A31" s="28" t="s">
        <v>69</v>
      </c>
      <c r="B31" s="1"/>
      <c r="C31" s="1">
        <v>200</v>
      </c>
      <c r="D31" s="1"/>
      <c r="E31" s="1">
        <v>200</v>
      </c>
      <c r="F31" s="1"/>
      <c r="G31" s="1"/>
      <c r="H31" s="1">
        <v>0</v>
      </c>
      <c r="I31" s="1"/>
      <c r="J31" s="1">
        <v>200</v>
      </c>
      <c r="K31" s="1"/>
      <c r="L31" s="1">
        <v>200</v>
      </c>
      <c r="M31" s="1"/>
      <c r="N31" s="16">
        <f t="shared" si="2"/>
        <v>800</v>
      </c>
    </row>
    <row r="32" spans="1:14" x14ac:dyDescent="0.2">
      <c r="A32" s="28" t="s">
        <v>50</v>
      </c>
      <c r="B32" s="1">
        <v>1082</v>
      </c>
      <c r="C32" s="1">
        <v>1082</v>
      </c>
      <c r="D32" s="1">
        <v>1082</v>
      </c>
      <c r="E32" s="1">
        <v>2101</v>
      </c>
      <c r="F32" s="1">
        <v>1082</v>
      </c>
      <c r="G32" s="1">
        <v>1082</v>
      </c>
      <c r="H32" s="1">
        <v>0</v>
      </c>
      <c r="I32" s="1">
        <v>2101</v>
      </c>
      <c r="J32" s="1">
        <v>1082</v>
      </c>
      <c r="K32" s="1">
        <v>1082</v>
      </c>
      <c r="L32" s="1">
        <v>2101</v>
      </c>
      <c r="M32" s="1">
        <v>1082</v>
      </c>
      <c r="N32" s="16">
        <f t="shared" ref="N32:N39" si="3">SUM(B32:M32)</f>
        <v>14959</v>
      </c>
    </row>
    <row r="33" spans="1:14" x14ac:dyDescent="0.2">
      <c r="A33" s="33" t="s">
        <v>61</v>
      </c>
      <c r="B33" s="1">
        <v>2000</v>
      </c>
      <c r="C33" s="1">
        <v>2000</v>
      </c>
      <c r="D33" s="1">
        <v>2000</v>
      </c>
      <c r="E33" s="1">
        <v>2000</v>
      </c>
      <c r="F33" s="1">
        <v>2000</v>
      </c>
      <c r="G33" s="1">
        <v>2000</v>
      </c>
      <c r="H33" s="1">
        <v>0</v>
      </c>
      <c r="I33" s="1">
        <v>2000</v>
      </c>
      <c r="J33" s="1">
        <v>2000</v>
      </c>
      <c r="K33" s="1">
        <v>2000</v>
      </c>
      <c r="L33" s="1">
        <v>2000</v>
      </c>
      <c r="M33" s="1">
        <v>1000</v>
      </c>
      <c r="N33" s="16">
        <f>SUM(B33:M33)</f>
        <v>21000</v>
      </c>
    </row>
    <row r="34" spans="1:14" x14ac:dyDescent="0.2">
      <c r="A34" s="23" t="s">
        <v>64</v>
      </c>
      <c r="B34" s="1">
        <v>900</v>
      </c>
      <c r="C34" s="1">
        <v>900</v>
      </c>
      <c r="D34" s="1">
        <v>900</v>
      </c>
      <c r="E34" s="1">
        <v>900</v>
      </c>
      <c r="F34" s="1">
        <v>900</v>
      </c>
      <c r="G34" s="1">
        <v>900</v>
      </c>
      <c r="H34" s="1">
        <v>0</v>
      </c>
      <c r="I34" s="1">
        <v>900</v>
      </c>
      <c r="J34" s="1">
        <v>900</v>
      </c>
      <c r="K34" s="1">
        <v>900</v>
      </c>
      <c r="L34" s="1">
        <v>900</v>
      </c>
      <c r="M34" s="1">
        <v>900</v>
      </c>
      <c r="N34" s="16">
        <f t="shared" si="3"/>
        <v>9900</v>
      </c>
    </row>
    <row r="35" spans="1:14" x14ac:dyDescent="0.2">
      <c r="A35" s="23" t="s">
        <v>65</v>
      </c>
      <c r="B35" s="1">
        <v>1000</v>
      </c>
      <c r="C35" s="1">
        <v>1000</v>
      </c>
      <c r="D35" s="1">
        <v>1000</v>
      </c>
      <c r="E35" s="1">
        <v>1000</v>
      </c>
      <c r="F35" s="1">
        <v>1000</v>
      </c>
      <c r="G35" s="1">
        <v>1000</v>
      </c>
      <c r="H35" s="1">
        <v>0</v>
      </c>
      <c r="I35" s="1">
        <v>1000</v>
      </c>
      <c r="J35" s="1">
        <v>1000</v>
      </c>
      <c r="K35" s="1">
        <v>1000</v>
      </c>
      <c r="L35" s="1">
        <v>1000</v>
      </c>
      <c r="M35" s="1">
        <v>1000</v>
      </c>
      <c r="N35" s="16">
        <f t="shared" si="3"/>
        <v>11000</v>
      </c>
    </row>
    <row r="36" spans="1:14" x14ac:dyDescent="0.2">
      <c r="A36" s="28" t="s">
        <v>74</v>
      </c>
      <c r="B36" s="1">
        <v>2500</v>
      </c>
      <c r="C36" s="1">
        <v>2500</v>
      </c>
      <c r="D36" s="1">
        <v>2500</v>
      </c>
      <c r="E36" s="1">
        <v>2500</v>
      </c>
      <c r="F36" s="1">
        <v>2500</v>
      </c>
      <c r="G36" s="1">
        <v>2500</v>
      </c>
      <c r="H36" s="1">
        <v>500</v>
      </c>
      <c r="I36" s="1">
        <v>2500</v>
      </c>
      <c r="J36" s="1">
        <v>2500</v>
      </c>
      <c r="K36" s="1">
        <v>2500</v>
      </c>
      <c r="L36" s="1">
        <v>2500</v>
      </c>
      <c r="M36" s="1">
        <v>2500</v>
      </c>
      <c r="N36" s="16">
        <f t="shared" si="3"/>
        <v>28000</v>
      </c>
    </row>
    <row r="37" spans="1:14" x14ac:dyDescent="0.2">
      <c r="A37" s="28" t="s">
        <v>34</v>
      </c>
      <c r="B37" s="1">
        <v>400</v>
      </c>
      <c r="C37" s="1">
        <v>400</v>
      </c>
      <c r="D37" s="1">
        <v>400</v>
      </c>
      <c r="E37" s="1">
        <v>400</v>
      </c>
      <c r="F37" s="1">
        <v>400</v>
      </c>
      <c r="G37" s="1">
        <v>600</v>
      </c>
      <c r="H37" s="1">
        <v>0</v>
      </c>
      <c r="I37" s="1">
        <v>600</v>
      </c>
      <c r="J37" s="1">
        <v>400</v>
      </c>
      <c r="K37" s="1">
        <v>400</v>
      </c>
      <c r="L37" s="1">
        <v>400</v>
      </c>
      <c r="M37" s="1">
        <v>600</v>
      </c>
      <c r="N37" s="16">
        <f t="shared" si="3"/>
        <v>5000</v>
      </c>
    </row>
    <row r="38" spans="1:14" x14ac:dyDescent="0.2">
      <c r="A38" s="22" t="s">
        <v>25</v>
      </c>
      <c r="B38" s="1">
        <v>0</v>
      </c>
      <c r="C38" s="1">
        <v>0</v>
      </c>
      <c r="D38" s="1">
        <v>0</v>
      </c>
      <c r="E38" s="1">
        <v>16000</v>
      </c>
      <c r="F38" s="1">
        <v>0</v>
      </c>
      <c r="G38" s="1">
        <v>0</v>
      </c>
      <c r="H38" s="1">
        <v>0</v>
      </c>
      <c r="I38" s="1">
        <v>0</v>
      </c>
      <c r="J38" s="26">
        <v>0</v>
      </c>
      <c r="K38" s="1">
        <v>0</v>
      </c>
      <c r="L38" s="1">
        <v>0</v>
      </c>
      <c r="M38" s="1">
        <v>0</v>
      </c>
      <c r="N38" s="16">
        <f t="shared" si="3"/>
        <v>16000</v>
      </c>
    </row>
    <row r="39" spans="1:14" x14ac:dyDescent="0.2">
      <c r="A39" s="25" t="s">
        <v>73</v>
      </c>
      <c r="B39" s="1">
        <v>650</v>
      </c>
      <c r="C39" s="1">
        <v>650</v>
      </c>
      <c r="D39" s="1">
        <v>650</v>
      </c>
      <c r="E39" s="1">
        <v>650</v>
      </c>
      <c r="F39" s="1">
        <v>650</v>
      </c>
      <c r="G39" s="1">
        <v>650</v>
      </c>
      <c r="H39" s="1">
        <v>650</v>
      </c>
      <c r="I39" s="1">
        <v>650</v>
      </c>
      <c r="J39" s="1">
        <v>650</v>
      </c>
      <c r="K39" s="1">
        <v>650</v>
      </c>
      <c r="L39" s="1">
        <v>650</v>
      </c>
      <c r="M39" s="1">
        <v>650</v>
      </c>
      <c r="N39" s="16">
        <f t="shared" si="3"/>
        <v>7800</v>
      </c>
    </row>
    <row r="40" spans="1:14" x14ac:dyDescent="0.2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x14ac:dyDescent="0.2">
      <c r="A41" s="4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6">
        <f>SUM(N19:N40)</f>
        <v>468787</v>
      </c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15.75" x14ac:dyDescent="0.25">
      <c r="A43" s="21" t="s">
        <v>56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">
        <f>SUM(N16-N41)</f>
        <v>12969</v>
      </c>
    </row>
    <row r="44" spans="1:14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"/>
    </row>
    <row r="45" spans="1:14" ht="15" x14ac:dyDescent="0.25">
      <c r="A45" s="46" t="s">
        <v>80</v>
      </c>
      <c r="B45" s="46"/>
      <c r="C45" s="46"/>
      <c r="D45" s="46"/>
      <c r="E45" s="46"/>
      <c r="F45" s="46"/>
      <c r="G45" s="46"/>
      <c r="H45" s="46"/>
      <c r="I45" s="46"/>
      <c r="J45" s="46"/>
      <c r="K45" s="1"/>
      <c r="L45" s="1"/>
      <c r="M45" s="1"/>
      <c r="N45" s="16"/>
    </row>
  </sheetData>
  <mergeCells count="1">
    <mergeCell ref="A1:N1"/>
  </mergeCells>
  <phoneticPr fontId="0" type="noConversion"/>
  <printOptions horizontalCentered="1" verticalCentered="1"/>
  <pageMargins left="0.43307086614173229" right="0.55118110236220474" top="0.74803149606299213" bottom="0.55118110236220474" header="0.51181102362204722" footer="0.51181102362204722"/>
  <pageSetup paperSize="9" scale="78" orientation="landscape" horizontalDpi="4294967292" verticalDpi="4294967292" r:id="rId1"/>
  <headerFooter alignWithMargins="0">
    <oddFooter>Side &amp;P&amp;RUdkast til budget-lik.budget 2016.xlsx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zoomScale="94" zoomScaleNormal="94" workbookViewId="0">
      <selection activeCell="A20" sqref="A20"/>
    </sheetView>
  </sheetViews>
  <sheetFormatPr defaultRowHeight="12.75" x14ac:dyDescent="0.2"/>
  <cols>
    <col min="1" max="1" width="56.42578125" bestFit="1" customWidth="1"/>
    <col min="14" max="14" width="10.5703125" bestFit="1" customWidth="1"/>
  </cols>
  <sheetData>
    <row r="1" spans="1:14" ht="15" x14ac:dyDescent="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4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x14ac:dyDescent="0.35">
      <c r="A4" s="10" t="s">
        <v>52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13" t="s">
        <v>31</v>
      </c>
      <c r="B5" s="14" t="s">
        <v>16</v>
      </c>
      <c r="C5" s="14" t="s">
        <v>17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9" t="s">
        <v>10</v>
      </c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</row>
    <row r="7" spans="1:14" x14ac:dyDescent="0.2">
      <c r="A7" s="4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</row>
    <row r="9" spans="1:14" ht="15.75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</row>
    <row r="10" spans="1:14" x14ac:dyDescent="0.2">
      <c r="A10" s="1" t="s">
        <v>21</v>
      </c>
      <c r="B10" s="1">
        <v>200000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>
        <f>SUM(B10:M10)</f>
        <v>200000</v>
      </c>
    </row>
    <row r="11" spans="1:14" x14ac:dyDescent="0.2">
      <c r="A11" s="1" t="s">
        <v>22</v>
      </c>
      <c r="B11" s="1"/>
      <c r="C11" s="1">
        <v>100000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6">
        <f>SUM(B11:M11)</f>
        <v>100000</v>
      </c>
    </row>
    <row r="12" spans="1:14" x14ac:dyDescent="0.2">
      <c r="A12" s="1" t="s">
        <v>32</v>
      </c>
      <c r="B12" s="1">
        <v>30014</v>
      </c>
      <c r="C12" s="1">
        <v>14614</v>
      </c>
      <c r="D12" s="1">
        <v>15828</v>
      </c>
      <c r="E12" s="1">
        <v>19114</v>
      </c>
      <c r="F12" s="1">
        <v>14014</v>
      </c>
      <c r="G12" s="1">
        <v>14014</v>
      </c>
      <c r="H12" s="1">
        <v>0</v>
      </c>
      <c r="I12" s="1">
        <v>17414</v>
      </c>
      <c r="J12" s="1">
        <v>14214</v>
      </c>
      <c r="K12" s="1">
        <v>14014</v>
      </c>
      <c r="L12" s="1">
        <v>15613</v>
      </c>
      <c r="M12" s="1">
        <v>12903</v>
      </c>
      <c r="N12" s="16">
        <f>SUM(B12:M12)</f>
        <v>181756</v>
      </c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6">
        <f t="shared" ref="N14" si="0">SUM(B14:M14)</f>
        <v>0</v>
      </c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</row>
    <row r="16" spans="1:14" x14ac:dyDescent="0.2">
      <c r="A16" s="6" t="s">
        <v>51</v>
      </c>
      <c r="B16" s="6">
        <f>SUM(B10:B15)</f>
        <v>230014</v>
      </c>
      <c r="C16" s="6">
        <f>SUM(C10:C15)</f>
        <v>114614</v>
      </c>
      <c r="D16" s="6">
        <f>SUM(D10:D15)</f>
        <v>15828</v>
      </c>
      <c r="E16" s="6">
        <f>SUM(E9:E15)</f>
        <v>19114</v>
      </c>
      <c r="F16" s="6">
        <f>SUM(F9:F15)</f>
        <v>14014</v>
      </c>
      <c r="G16" s="6">
        <f t="shared" ref="G16:M16" si="1">SUM(G9:G15)</f>
        <v>14014</v>
      </c>
      <c r="H16" s="6">
        <f t="shared" si="1"/>
        <v>0</v>
      </c>
      <c r="I16" s="6">
        <f>SUM(I9:I15)</f>
        <v>17414</v>
      </c>
      <c r="J16" s="6">
        <f t="shared" si="1"/>
        <v>14214</v>
      </c>
      <c r="K16" s="6">
        <f t="shared" si="1"/>
        <v>14014</v>
      </c>
      <c r="L16" s="6">
        <f t="shared" si="1"/>
        <v>15613</v>
      </c>
      <c r="M16" s="6">
        <f t="shared" si="1"/>
        <v>12903</v>
      </c>
      <c r="N16" s="17">
        <f>SUM(B16:M16)</f>
        <v>481756</v>
      </c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6"/>
    </row>
    <row r="18" spans="1:14" ht="15.75" x14ac:dyDescent="0.25">
      <c r="A18" s="21" t="s">
        <v>54</v>
      </c>
      <c r="B18" s="21"/>
      <c r="C18" s="21"/>
      <c r="D18" s="21"/>
      <c r="E18" s="21"/>
      <c r="F18" s="21"/>
      <c r="G18" s="21"/>
      <c r="H18" s="21"/>
      <c r="I18" s="21"/>
      <c r="J18" s="30"/>
      <c r="K18" s="21"/>
      <c r="L18" s="21"/>
      <c r="M18" s="21"/>
      <c r="N18" s="15"/>
    </row>
    <row r="19" spans="1:14" x14ac:dyDescent="0.2">
      <c r="A19" s="28" t="s">
        <v>77</v>
      </c>
      <c r="B19" s="31">
        <v>0</v>
      </c>
      <c r="C19" s="31">
        <v>0</v>
      </c>
      <c r="D19" s="31">
        <v>0</v>
      </c>
      <c r="E19" s="31">
        <v>0</v>
      </c>
      <c r="F19" s="38">
        <v>25450</v>
      </c>
      <c r="G19" s="38">
        <v>25450</v>
      </c>
      <c r="H19" s="31">
        <v>7825</v>
      </c>
      <c r="I19" s="29">
        <v>25450</v>
      </c>
      <c r="J19" s="29">
        <v>25450</v>
      </c>
      <c r="K19" s="29">
        <v>25450</v>
      </c>
      <c r="L19" s="29">
        <v>25450</v>
      </c>
      <c r="M19" s="29">
        <v>25450</v>
      </c>
      <c r="N19" s="16">
        <f>SUM(B19:M19)</f>
        <v>185975</v>
      </c>
    </row>
    <row r="20" spans="1:14" x14ac:dyDescent="0.2">
      <c r="A20" s="22" t="s">
        <v>72</v>
      </c>
      <c r="B20" s="31" t="s">
        <v>48</v>
      </c>
      <c r="C20" s="31" t="s">
        <v>48</v>
      </c>
      <c r="D20" s="31" t="s">
        <v>48</v>
      </c>
      <c r="E20" s="31" t="s">
        <v>48</v>
      </c>
      <c r="F20" s="39">
        <v>0</v>
      </c>
      <c r="G20" s="31">
        <v>0</v>
      </c>
      <c r="H20" s="31">
        <v>0</v>
      </c>
      <c r="I20" s="39">
        <v>0</v>
      </c>
      <c r="J20" s="39">
        <v>0</v>
      </c>
      <c r="K20" s="31">
        <v>0</v>
      </c>
      <c r="L20" s="31">
        <v>0</v>
      </c>
      <c r="M20" s="29">
        <v>0</v>
      </c>
      <c r="N20" s="16">
        <v>0</v>
      </c>
    </row>
    <row r="21" spans="1:14" x14ac:dyDescent="0.2">
      <c r="A21" s="32" t="s">
        <v>33</v>
      </c>
      <c r="B21" s="1">
        <v>10940</v>
      </c>
      <c r="C21" s="1">
        <v>10940</v>
      </c>
      <c r="D21" s="1">
        <v>10940</v>
      </c>
      <c r="E21" s="1">
        <v>14653</v>
      </c>
      <c r="F21" s="1">
        <v>10940</v>
      </c>
      <c r="G21" s="1">
        <v>10940</v>
      </c>
      <c r="H21" s="1">
        <v>2800</v>
      </c>
      <c r="I21" s="1">
        <v>14653</v>
      </c>
      <c r="J21" s="1">
        <v>10940</v>
      </c>
      <c r="K21" s="1">
        <v>10940</v>
      </c>
      <c r="L21" s="1">
        <v>14653</v>
      </c>
      <c r="M21" s="1">
        <v>10940</v>
      </c>
      <c r="N21" s="16">
        <f t="shared" ref="N21:N31" si="2">SUM(B21:M21)</f>
        <v>134279</v>
      </c>
    </row>
    <row r="22" spans="1:14" x14ac:dyDescent="0.2">
      <c r="A22" s="32" t="s">
        <v>60</v>
      </c>
      <c r="B22" s="1">
        <v>3800</v>
      </c>
      <c r="C22" s="1">
        <v>1400</v>
      </c>
      <c r="D22" s="1">
        <v>1000</v>
      </c>
      <c r="E22" s="1">
        <v>1400</v>
      </c>
      <c r="F22" s="1">
        <v>1000</v>
      </c>
      <c r="G22" s="1">
        <v>1000</v>
      </c>
      <c r="H22" s="1">
        <v>0</v>
      </c>
      <c r="I22" s="1">
        <v>1400</v>
      </c>
      <c r="J22" s="1">
        <v>1000</v>
      </c>
      <c r="K22" s="1">
        <v>1000</v>
      </c>
      <c r="L22" s="1">
        <v>1400</v>
      </c>
      <c r="M22" s="1">
        <v>1000</v>
      </c>
      <c r="N22" s="16">
        <f t="shared" si="2"/>
        <v>15400</v>
      </c>
    </row>
    <row r="23" spans="1:14" x14ac:dyDescent="0.2">
      <c r="A23" s="32" t="s">
        <v>62</v>
      </c>
      <c r="B23" s="1">
        <v>310</v>
      </c>
      <c r="C23" s="1">
        <v>310</v>
      </c>
      <c r="D23" s="1">
        <v>310</v>
      </c>
      <c r="E23" s="1">
        <v>310</v>
      </c>
      <c r="F23" s="1">
        <v>310</v>
      </c>
      <c r="G23" s="1">
        <v>310</v>
      </c>
      <c r="H23" s="1">
        <v>0</v>
      </c>
      <c r="I23" s="1">
        <v>310</v>
      </c>
      <c r="J23" s="1">
        <v>310</v>
      </c>
      <c r="K23" s="1">
        <v>310</v>
      </c>
      <c r="L23" s="1">
        <v>310</v>
      </c>
      <c r="M23" s="1">
        <v>310</v>
      </c>
      <c r="N23" s="16">
        <f t="shared" si="2"/>
        <v>3410</v>
      </c>
    </row>
    <row r="24" spans="1:14" x14ac:dyDescent="0.2">
      <c r="A24" s="28" t="s">
        <v>49</v>
      </c>
      <c r="B24" s="1">
        <v>5000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f t="shared" si="2"/>
        <v>5000</v>
      </c>
    </row>
    <row r="25" spans="1:14" x14ac:dyDescent="0.2">
      <c r="A25" s="28" t="s">
        <v>71</v>
      </c>
      <c r="B25" s="1"/>
      <c r="C25" s="1">
        <v>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6">
        <f t="shared" si="2"/>
        <v>5000</v>
      </c>
    </row>
    <row r="26" spans="1:14" x14ac:dyDescent="0.2">
      <c r="A26" s="28" t="s">
        <v>63</v>
      </c>
      <c r="B26" s="1">
        <v>800</v>
      </c>
      <c r="C26" s="1">
        <v>800</v>
      </c>
      <c r="D26" s="1">
        <v>800</v>
      </c>
      <c r="E26" s="1">
        <v>800</v>
      </c>
      <c r="F26" s="1">
        <v>800</v>
      </c>
      <c r="G26" s="1">
        <v>800</v>
      </c>
      <c r="H26" s="1">
        <v>0</v>
      </c>
      <c r="I26" s="1">
        <v>800</v>
      </c>
      <c r="J26" s="1">
        <v>800</v>
      </c>
      <c r="K26" s="1">
        <v>800</v>
      </c>
      <c r="L26" s="1">
        <v>800</v>
      </c>
      <c r="M26" s="1">
        <v>0</v>
      </c>
      <c r="N26" s="16">
        <f t="shared" si="2"/>
        <v>8000</v>
      </c>
    </row>
    <row r="27" spans="1:14" x14ac:dyDescent="0.2">
      <c r="A27" s="28" t="s">
        <v>67</v>
      </c>
      <c r="B27" s="1">
        <v>408</v>
      </c>
      <c r="C27" s="1">
        <v>408</v>
      </c>
      <c r="D27" s="1">
        <v>408</v>
      </c>
      <c r="E27" s="1">
        <v>408</v>
      </c>
      <c r="F27" s="1">
        <v>408</v>
      </c>
      <c r="G27" s="1">
        <v>408</v>
      </c>
      <c r="H27" s="1">
        <v>0</v>
      </c>
      <c r="I27" s="1">
        <v>408</v>
      </c>
      <c r="J27" s="1">
        <v>408</v>
      </c>
      <c r="K27" s="1">
        <v>408</v>
      </c>
      <c r="L27" s="1">
        <v>408</v>
      </c>
      <c r="M27" s="1">
        <v>408</v>
      </c>
      <c r="N27" s="16">
        <f t="shared" si="2"/>
        <v>4488</v>
      </c>
    </row>
    <row r="28" spans="1:14" x14ac:dyDescent="0.2">
      <c r="A28" s="28" t="s">
        <v>68</v>
      </c>
      <c r="B28" s="1">
        <v>462</v>
      </c>
      <c r="C28" s="1">
        <v>462</v>
      </c>
      <c r="D28" s="1">
        <v>462</v>
      </c>
      <c r="E28" s="1">
        <v>462</v>
      </c>
      <c r="F28" s="1">
        <v>462</v>
      </c>
      <c r="G28" s="1">
        <v>462</v>
      </c>
      <c r="H28" s="1">
        <v>0</v>
      </c>
      <c r="I28" s="1">
        <v>462</v>
      </c>
      <c r="J28" s="1">
        <v>462</v>
      </c>
      <c r="K28" s="1">
        <v>462</v>
      </c>
      <c r="L28" s="1">
        <v>462</v>
      </c>
      <c r="M28" s="1">
        <v>154</v>
      </c>
      <c r="N28" s="16">
        <f t="shared" si="2"/>
        <v>4774</v>
      </c>
    </row>
    <row r="29" spans="1:14" x14ac:dyDescent="0.2">
      <c r="A29" s="28" t="s">
        <v>66</v>
      </c>
      <c r="B29" s="1">
        <v>5000</v>
      </c>
      <c r="C29" s="1"/>
      <c r="D29" s="1"/>
      <c r="E29" s="1"/>
      <c r="F29" s="1"/>
      <c r="G29" s="1"/>
      <c r="H29" s="1"/>
      <c r="I29" s="1">
        <v>2000</v>
      </c>
      <c r="J29" s="1"/>
      <c r="K29" s="1"/>
      <c r="L29" s="1"/>
      <c r="M29" s="1"/>
      <c r="N29" s="16">
        <f t="shared" si="2"/>
        <v>7000</v>
      </c>
    </row>
    <row r="30" spans="1:14" x14ac:dyDescent="0.2">
      <c r="A30" s="28" t="s">
        <v>70</v>
      </c>
      <c r="B30" s="1">
        <v>1200</v>
      </c>
      <c r="C30" s="1">
        <v>5000</v>
      </c>
      <c r="D30" s="1">
        <v>200</v>
      </c>
      <c r="E30" s="1">
        <v>1200</v>
      </c>
      <c r="F30" s="1">
        <v>200</v>
      </c>
      <c r="G30" s="1">
        <v>1200</v>
      </c>
      <c r="H30" s="1">
        <v>200</v>
      </c>
      <c r="I30" s="1">
        <v>1200</v>
      </c>
      <c r="J30" s="1">
        <v>200</v>
      </c>
      <c r="K30" s="1">
        <v>200</v>
      </c>
      <c r="L30" s="1">
        <v>200</v>
      </c>
      <c r="M30" s="1">
        <v>200</v>
      </c>
      <c r="N30" s="16">
        <f t="shared" si="2"/>
        <v>11200</v>
      </c>
    </row>
    <row r="31" spans="1:14" x14ac:dyDescent="0.2">
      <c r="A31" s="28" t="s">
        <v>69</v>
      </c>
      <c r="B31" s="1"/>
      <c r="C31" s="1">
        <v>200</v>
      </c>
      <c r="D31" s="1"/>
      <c r="E31" s="1">
        <v>200</v>
      </c>
      <c r="F31" s="1"/>
      <c r="G31" s="1"/>
      <c r="H31" s="1">
        <v>0</v>
      </c>
      <c r="I31" s="1"/>
      <c r="J31" s="1">
        <v>200</v>
      </c>
      <c r="K31" s="1"/>
      <c r="L31" s="1">
        <v>200</v>
      </c>
      <c r="M31" s="1"/>
      <c r="N31" s="16">
        <f t="shared" si="2"/>
        <v>800</v>
      </c>
    </row>
    <row r="32" spans="1:14" x14ac:dyDescent="0.2">
      <c r="A32" s="28" t="s">
        <v>50</v>
      </c>
      <c r="B32" s="1">
        <v>1082</v>
      </c>
      <c r="C32" s="1">
        <v>1082</v>
      </c>
      <c r="D32" s="1">
        <v>1082</v>
      </c>
      <c r="E32" s="1">
        <v>2101</v>
      </c>
      <c r="F32" s="1">
        <v>1082</v>
      </c>
      <c r="G32" s="1">
        <v>1082</v>
      </c>
      <c r="H32" s="1">
        <v>0</v>
      </c>
      <c r="I32" s="1">
        <v>2101</v>
      </c>
      <c r="J32" s="1">
        <v>1082</v>
      </c>
      <c r="K32" s="1">
        <v>1082</v>
      </c>
      <c r="L32" s="1">
        <v>2101</v>
      </c>
      <c r="M32" s="1">
        <v>1082</v>
      </c>
      <c r="N32" s="16">
        <f t="shared" ref="N32:N39" si="3">SUM(B32:M32)</f>
        <v>14959</v>
      </c>
    </row>
    <row r="33" spans="1:14" x14ac:dyDescent="0.2">
      <c r="A33" s="33" t="s">
        <v>61</v>
      </c>
      <c r="B33" s="1">
        <v>2000</v>
      </c>
      <c r="C33" s="1">
        <v>2000</v>
      </c>
      <c r="D33" s="1">
        <v>2000</v>
      </c>
      <c r="E33" s="1">
        <v>2000</v>
      </c>
      <c r="F33" s="1">
        <v>2000</v>
      </c>
      <c r="G33" s="1">
        <v>2000</v>
      </c>
      <c r="H33" s="1">
        <v>0</v>
      </c>
      <c r="I33" s="1">
        <v>2000</v>
      </c>
      <c r="J33" s="1">
        <v>2000</v>
      </c>
      <c r="K33" s="1">
        <v>2000</v>
      </c>
      <c r="L33" s="1">
        <v>2000</v>
      </c>
      <c r="M33" s="1">
        <v>1000</v>
      </c>
      <c r="N33" s="16">
        <f>SUM(B33:M33)</f>
        <v>21000</v>
      </c>
    </row>
    <row r="34" spans="1:14" x14ac:dyDescent="0.2">
      <c r="A34" s="23" t="s">
        <v>64</v>
      </c>
      <c r="B34" s="1">
        <v>900</v>
      </c>
      <c r="C34" s="1">
        <v>900</v>
      </c>
      <c r="D34" s="1">
        <v>900</v>
      </c>
      <c r="E34" s="1">
        <v>900</v>
      </c>
      <c r="F34" s="1">
        <v>900</v>
      </c>
      <c r="G34" s="1">
        <v>900</v>
      </c>
      <c r="H34" s="1">
        <v>0</v>
      </c>
      <c r="I34" s="1">
        <v>900</v>
      </c>
      <c r="J34" s="1">
        <v>900</v>
      </c>
      <c r="K34" s="1">
        <v>900</v>
      </c>
      <c r="L34" s="1">
        <v>900</v>
      </c>
      <c r="M34" s="1">
        <v>900</v>
      </c>
      <c r="N34" s="16">
        <f t="shared" si="3"/>
        <v>9900</v>
      </c>
    </row>
    <row r="35" spans="1:14" x14ac:dyDescent="0.2">
      <c r="A35" s="23" t="s">
        <v>65</v>
      </c>
      <c r="B35" s="1">
        <v>1000</v>
      </c>
      <c r="C35" s="1">
        <v>1000</v>
      </c>
      <c r="D35" s="1">
        <v>1000</v>
      </c>
      <c r="E35" s="1">
        <v>1000</v>
      </c>
      <c r="F35" s="1">
        <v>1000</v>
      </c>
      <c r="G35" s="1">
        <v>1000</v>
      </c>
      <c r="H35" s="1">
        <v>0</v>
      </c>
      <c r="I35" s="1">
        <v>1000</v>
      </c>
      <c r="J35" s="1">
        <v>1000</v>
      </c>
      <c r="K35" s="1">
        <v>1000</v>
      </c>
      <c r="L35" s="1">
        <v>1000</v>
      </c>
      <c r="M35" s="1">
        <v>1000</v>
      </c>
      <c r="N35" s="16">
        <f t="shared" si="3"/>
        <v>11000</v>
      </c>
    </row>
    <row r="36" spans="1:14" x14ac:dyDescent="0.2">
      <c r="A36" s="28" t="s">
        <v>75</v>
      </c>
      <c r="B36" s="1">
        <v>2500</v>
      </c>
      <c r="C36" s="1">
        <v>2500</v>
      </c>
      <c r="D36" s="1">
        <v>2500</v>
      </c>
      <c r="E36" s="1">
        <v>2500</v>
      </c>
      <c r="F36" s="1">
        <v>2500</v>
      </c>
      <c r="G36" s="1">
        <v>2500</v>
      </c>
      <c r="H36" s="1">
        <v>500</v>
      </c>
      <c r="I36" s="1">
        <v>2500</v>
      </c>
      <c r="J36" s="1">
        <v>2500</v>
      </c>
      <c r="K36" s="1">
        <v>2500</v>
      </c>
      <c r="L36" s="1">
        <v>2500</v>
      </c>
      <c r="M36" s="1">
        <v>2500</v>
      </c>
      <c r="N36" s="16">
        <f t="shared" si="3"/>
        <v>28000</v>
      </c>
    </row>
    <row r="37" spans="1:14" x14ac:dyDescent="0.2">
      <c r="A37" s="28" t="s">
        <v>34</v>
      </c>
      <c r="B37" s="1">
        <v>400</v>
      </c>
      <c r="C37" s="1">
        <v>400</v>
      </c>
      <c r="D37" s="1">
        <v>400</v>
      </c>
      <c r="E37" s="1">
        <v>400</v>
      </c>
      <c r="F37" s="1">
        <v>400</v>
      </c>
      <c r="G37" s="1">
        <v>600</v>
      </c>
      <c r="H37" s="1">
        <v>0</v>
      </c>
      <c r="I37" s="1">
        <v>600</v>
      </c>
      <c r="J37" s="1">
        <v>400</v>
      </c>
      <c r="K37" s="1">
        <v>400</v>
      </c>
      <c r="L37" s="1">
        <v>400</v>
      </c>
      <c r="M37" s="1">
        <v>600</v>
      </c>
      <c r="N37" s="16">
        <f t="shared" si="3"/>
        <v>5000</v>
      </c>
    </row>
    <row r="38" spans="1:14" x14ac:dyDescent="0.2">
      <c r="A38" s="22" t="s">
        <v>25</v>
      </c>
      <c r="B38" s="1">
        <v>0</v>
      </c>
      <c r="C38" s="1">
        <v>0</v>
      </c>
      <c r="D38" s="1">
        <v>0</v>
      </c>
      <c r="E38" s="1">
        <v>16000</v>
      </c>
      <c r="F38" s="1">
        <v>0</v>
      </c>
      <c r="G38" s="1">
        <v>0</v>
      </c>
      <c r="H38" s="1">
        <v>0</v>
      </c>
      <c r="I38" s="1">
        <v>0</v>
      </c>
      <c r="J38" s="26">
        <v>0</v>
      </c>
      <c r="K38" s="1">
        <v>0</v>
      </c>
      <c r="L38" s="1">
        <v>0</v>
      </c>
      <c r="M38" s="1">
        <v>0</v>
      </c>
      <c r="N38" s="16">
        <f t="shared" si="3"/>
        <v>16000</v>
      </c>
    </row>
    <row r="39" spans="1:14" x14ac:dyDescent="0.2">
      <c r="A39" s="25" t="s">
        <v>73</v>
      </c>
      <c r="B39" s="1">
        <v>650</v>
      </c>
      <c r="C39" s="1">
        <v>650</v>
      </c>
      <c r="D39" s="1">
        <v>650</v>
      </c>
      <c r="E39" s="1">
        <v>650</v>
      </c>
      <c r="F39" s="1">
        <v>650</v>
      </c>
      <c r="G39" s="1">
        <v>650</v>
      </c>
      <c r="H39" s="1">
        <v>650</v>
      </c>
      <c r="I39" s="1">
        <v>650</v>
      </c>
      <c r="J39" s="1">
        <v>650</v>
      </c>
      <c r="K39" s="1">
        <v>650</v>
      </c>
      <c r="L39" s="1">
        <v>650</v>
      </c>
      <c r="M39" s="1">
        <v>650</v>
      </c>
      <c r="N39" s="16">
        <f t="shared" si="3"/>
        <v>7800</v>
      </c>
    </row>
    <row r="40" spans="1:14" x14ac:dyDescent="0.2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x14ac:dyDescent="0.2">
      <c r="A41" s="4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6">
        <f>SUM(N19:N40)</f>
        <v>498985</v>
      </c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15.75" x14ac:dyDescent="0.25">
      <c r="A43" s="21" t="s">
        <v>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>
        <f>SUM(N16-N41)</f>
        <v>-17229</v>
      </c>
    </row>
    <row r="44" spans="1:14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"/>
    </row>
    <row r="45" spans="1:14" ht="15" x14ac:dyDescent="0.25">
      <c r="A45" s="46" t="s">
        <v>80</v>
      </c>
      <c r="B45" s="46"/>
      <c r="C45" s="46"/>
      <c r="D45" s="46"/>
      <c r="E45" s="46"/>
      <c r="F45" s="46"/>
      <c r="G45" s="46"/>
      <c r="H45" s="46"/>
      <c r="I45" s="46"/>
      <c r="J45" s="46"/>
      <c r="K45" s="1"/>
      <c r="L45" s="1"/>
      <c r="M45" s="1"/>
      <c r="N45" s="16"/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topLeftCell="A20" workbookViewId="0">
      <selection activeCell="A50" sqref="A50"/>
    </sheetView>
  </sheetViews>
  <sheetFormatPr defaultRowHeight="12.75" x14ac:dyDescent="0.2"/>
  <cols>
    <col min="1" max="1" width="56.42578125" bestFit="1" customWidth="1"/>
    <col min="14" max="14" width="10.5703125" bestFit="1" customWidth="1"/>
  </cols>
  <sheetData>
    <row r="1" spans="1:14" ht="15" x14ac:dyDescent="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4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x14ac:dyDescent="0.35">
      <c r="A4" s="10" t="s">
        <v>52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13" t="s">
        <v>31</v>
      </c>
      <c r="B5" s="14" t="s">
        <v>16</v>
      </c>
      <c r="C5" s="14" t="s">
        <v>17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9" t="s">
        <v>10</v>
      </c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</row>
    <row r="7" spans="1:14" x14ac:dyDescent="0.2">
      <c r="A7" s="4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</row>
    <row r="8" spans="1:14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</row>
    <row r="9" spans="1:14" ht="15.75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</row>
    <row r="10" spans="1:14" x14ac:dyDescent="0.2">
      <c r="A10" s="1" t="s">
        <v>21</v>
      </c>
      <c r="B10" s="1">
        <v>200000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>
        <f>SUM(B10:M10)</f>
        <v>200000</v>
      </c>
    </row>
    <row r="11" spans="1:14" x14ac:dyDescent="0.2">
      <c r="A11" s="1" t="s">
        <v>22</v>
      </c>
      <c r="B11" s="1"/>
      <c r="C11" s="1">
        <v>100000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6">
        <f>SUM(B11:M11)</f>
        <v>100000</v>
      </c>
    </row>
    <row r="12" spans="1:14" x14ac:dyDescent="0.2">
      <c r="A12" s="1" t="s">
        <v>32</v>
      </c>
      <c r="B12" s="1">
        <v>30014</v>
      </c>
      <c r="C12" s="1">
        <v>14614</v>
      </c>
      <c r="D12" s="1">
        <v>15828</v>
      </c>
      <c r="E12" s="1">
        <v>19114</v>
      </c>
      <c r="F12" s="1">
        <v>14014</v>
      </c>
      <c r="G12" s="1">
        <v>14014</v>
      </c>
      <c r="H12" s="1">
        <v>0</v>
      </c>
      <c r="I12" s="1">
        <v>17414</v>
      </c>
      <c r="J12" s="1">
        <v>14214</v>
      </c>
      <c r="K12" s="1">
        <v>14014</v>
      </c>
      <c r="L12" s="1">
        <v>15613</v>
      </c>
      <c r="M12" s="1">
        <v>12903</v>
      </c>
      <c r="N12" s="16">
        <f>SUM(B12:M12)</f>
        <v>181756</v>
      </c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6">
        <f t="shared" ref="N14" si="0">SUM(B14:M14)</f>
        <v>0</v>
      </c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</row>
    <row r="16" spans="1:14" x14ac:dyDescent="0.2">
      <c r="A16" s="6" t="s">
        <v>51</v>
      </c>
      <c r="B16" s="6">
        <f>SUM(B10:B15)</f>
        <v>230014</v>
      </c>
      <c r="C16" s="6">
        <f>SUM(C10:C15)</f>
        <v>114614</v>
      </c>
      <c r="D16" s="6">
        <f>SUM(D10:D15)</f>
        <v>15828</v>
      </c>
      <c r="E16" s="6">
        <f>SUM(E9:E15)</f>
        <v>19114</v>
      </c>
      <c r="F16" s="6">
        <f>SUM(F9:F15)</f>
        <v>14014</v>
      </c>
      <c r="G16" s="6">
        <f t="shared" ref="G16:M16" si="1">SUM(G9:G15)</f>
        <v>14014</v>
      </c>
      <c r="H16" s="6">
        <f t="shared" si="1"/>
        <v>0</v>
      </c>
      <c r="I16" s="6">
        <f>SUM(I9:I15)</f>
        <v>17414</v>
      </c>
      <c r="J16" s="6">
        <f t="shared" si="1"/>
        <v>14214</v>
      </c>
      <c r="K16" s="6">
        <f t="shared" si="1"/>
        <v>14014</v>
      </c>
      <c r="L16" s="6">
        <f t="shared" si="1"/>
        <v>15613</v>
      </c>
      <c r="M16" s="6">
        <f t="shared" si="1"/>
        <v>12903</v>
      </c>
      <c r="N16" s="17">
        <f>SUM(B16:M16)</f>
        <v>481756</v>
      </c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6"/>
    </row>
    <row r="18" spans="1:14" ht="15.75" x14ac:dyDescent="0.25">
      <c r="A18" s="21" t="s">
        <v>54</v>
      </c>
      <c r="B18" s="21"/>
      <c r="C18" s="21"/>
      <c r="D18" s="21"/>
      <c r="E18" s="21"/>
      <c r="F18" s="21"/>
      <c r="G18" s="21"/>
      <c r="H18" s="21"/>
      <c r="I18" s="21"/>
      <c r="J18" s="30"/>
      <c r="K18" s="21"/>
      <c r="L18" s="21"/>
      <c r="M18" s="21"/>
      <c r="N18" s="15"/>
    </row>
    <row r="19" spans="1:14" x14ac:dyDescent="0.2">
      <c r="A19" s="28" t="s">
        <v>83</v>
      </c>
      <c r="B19" s="31">
        <v>0</v>
      </c>
      <c r="C19" s="31">
        <v>0</v>
      </c>
      <c r="D19" s="31">
        <v>0</v>
      </c>
      <c r="E19" s="31">
        <v>0</v>
      </c>
      <c r="F19" s="38">
        <v>17100</v>
      </c>
      <c r="G19" s="38">
        <v>17100</v>
      </c>
      <c r="H19" s="31">
        <v>4250</v>
      </c>
      <c r="I19" s="29">
        <v>17100</v>
      </c>
      <c r="J19" s="29">
        <v>17100</v>
      </c>
      <c r="K19" s="29">
        <v>17100</v>
      </c>
      <c r="L19" s="29">
        <v>17100</v>
      </c>
      <c r="M19" s="29">
        <v>17100</v>
      </c>
      <c r="N19" s="16">
        <f>SUM(B19:M19)</f>
        <v>123950</v>
      </c>
    </row>
    <row r="20" spans="1:14" x14ac:dyDescent="0.2">
      <c r="A20" s="22" t="s">
        <v>84</v>
      </c>
      <c r="B20" s="31" t="s">
        <v>48</v>
      </c>
      <c r="C20" s="31" t="s">
        <v>48</v>
      </c>
      <c r="D20" s="31" t="s">
        <v>48</v>
      </c>
      <c r="E20" s="31" t="s">
        <v>48</v>
      </c>
      <c r="F20" s="39">
        <v>0</v>
      </c>
      <c r="G20" s="31">
        <v>0</v>
      </c>
      <c r="H20" s="31">
        <v>0</v>
      </c>
      <c r="I20" s="39">
        <v>0</v>
      </c>
      <c r="J20" s="39">
        <v>0</v>
      </c>
      <c r="K20" s="31">
        <v>0</v>
      </c>
      <c r="L20" s="31">
        <v>0</v>
      </c>
      <c r="M20" s="29">
        <v>0</v>
      </c>
      <c r="N20" s="16">
        <v>0</v>
      </c>
    </row>
    <row r="21" spans="1:14" x14ac:dyDescent="0.2">
      <c r="A21" s="32" t="s">
        <v>33</v>
      </c>
      <c r="B21" s="1">
        <v>10940</v>
      </c>
      <c r="C21" s="1">
        <v>10940</v>
      </c>
      <c r="D21" s="1">
        <v>10940</v>
      </c>
      <c r="E21" s="1">
        <v>14653</v>
      </c>
      <c r="F21" s="1">
        <v>10940</v>
      </c>
      <c r="G21" s="1">
        <v>10940</v>
      </c>
      <c r="H21" s="1">
        <v>2800</v>
      </c>
      <c r="I21" s="1">
        <v>14653</v>
      </c>
      <c r="J21" s="1">
        <v>10940</v>
      </c>
      <c r="K21" s="1">
        <v>10940</v>
      </c>
      <c r="L21" s="1">
        <v>14653</v>
      </c>
      <c r="M21" s="1">
        <v>10940</v>
      </c>
      <c r="N21" s="16">
        <f t="shared" ref="N21:N39" si="2">SUM(B21:M21)</f>
        <v>134279</v>
      </c>
    </row>
    <row r="22" spans="1:14" x14ac:dyDescent="0.2">
      <c r="A22" s="32" t="s">
        <v>60</v>
      </c>
      <c r="B22" s="1">
        <v>3800</v>
      </c>
      <c r="C22" s="1">
        <v>1400</v>
      </c>
      <c r="D22" s="1">
        <v>1000</v>
      </c>
      <c r="E22" s="1">
        <v>1400</v>
      </c>
      <c r="F22" s="1">
        <v>1000</v>
      </c>
      <c r="G22" s="1">
        <v>1000</v>
      </c>
      <c r="H22" s="1">
        <v>0</v>
      </c>
      <c r="I22" s="1">
        <v>1400</v>
      </c>
      <c r="J22" s="1">
        <v>1000</v>
      </c>
      <c r="K22" s="1">
        <v>1000</v>
      </c>
      <c r="L22" s="1">
        <v>1400</v>
      </c>
      <c r="M22" s="1">
        <v>1000</v>
      </c>
      <c r="N22" s="16">
        <f t="shared" si="2"/>
        <v>15400</v>
      </c>
    </row>
    <row r="23" spans="1:14" x14ac:dyDescent="0.2">
      <c r="A23" s="32" t="s">
        <v>62</v>
      </c>
      <c r="B23" s="1">
        <v>310</v>
      </c>
      <c r="C23" s="1">
        <v>310</v>
      </c>
      <c r="D23" s="1">
        <v>310</v>
      </c>
      <c r="E23" s="1">
        <v>310</v>
      </c>
      <c r="F23" s="1">
        <v>310</v>
      </c>
      <c r="G23" s="1">
        <v>310</v>
      </c>
      <c r="H23" s="1">
        <v>0</v>
      </c>
      <c r="I23" s="1">
        <v>310</v>
      </c>
      <c r="J23" s="1">
        <v>310</v>
      </c>
      <c r="K23" s="1">
        <v>310</v>
      </c>
      <c r="L23" s="1">
        <v>310</v>
      </c>
      <c r="M23" s="1">
        <v>310</v>
      </c>
      <c r="N23" s="16">
        <f t="shared" si="2"/>
        <v>3410</v>
      </c>
    </row>
    <row r="24" spans="1:14" x14ac:dyDescent="0.2">
      <c r="A24" s="28" t="s">
        <v>49</v>
      </c>
      <c r="B24" s="1">
        <v>5000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f t="shared" si="2"/>
        <v>5000</v>
      </c>
    </row>
    <row r="25" spans="1:14" x14ac:dyDescent="0.2">
      <c r="A25" s="28" t="s">
        <v>71</v>
      </c>
      <c r="B25" s="1"/>
      <c r="C25" s="1">
        <v>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6">
        <f t="shared" si="2"/>
        <v>5000</v>
      </c>
    </row>
    <row r="26" spans="1:14" x14ac:dyDescent="0.2">
      <c r="A26" s="28" t="s">
        <v>63</v>
      </c>
      <c r="B26" s="1">
        <v>800</v>
      </c>
      <c r="C26" s="1">
        <v>800</v>
      </c>
      <c r="D26" s="1">
        <v>800</v>
      </c>
      <c r="E26" s="1">
        <v>800</v>
      </c>
      <c r="F26" s="1">
        <v>800</v>
      </c>
      <c r="G26" s="1">
        <v>800</v>
      </c>
      <c r="H26" s="1">
        <v>0</v>
      </c>
      <c r="I26" s="1">
        <v>800</v>
      </c>
      <c r="J26" s="1">
        <v>800</v>
      </c>
      <c r="K26" s="1">
        <v>800</v>
      </c>
      <c r="L26" s="1">
        <v>800</v>
      </c>
      <c r="M26" s="1">
        <v>0</v>
      </c>
      <c r="N26" s="16">
        <f t="shared" si="2"/>
        <v>8000</v>
      </c>
    </row>
    <row r="27" spans="1:14" x14ac:dyDescent="0.2">
      <c r="A27" s="28" t="s">
        <v>67</v>
      </c>
      <c r="B27" s="1">
        <v>408</v>
      </c>
      <c r="C27" s="1">
        <v>408</v>
      </c>
      <c r="D27" s="1">
        <v>408</v>
      </c>
      <c r="E27" s="1">
        <v>408</v>
      </c>
      <c r="F27" s="1">
        <v>408</v>
      </c>
      <c r="G27" s="1">
        <v>408</v>
      </c>
      <c r="H27" s="1">
        <v>0</v>
      </c>
      <c r="I27" s="1">
        <v>408</v>
      </c>
      <c r="J27" s="1">
        <v>408</v>
      </c>
      <c r="K27" s="1">
        <v>408</v>
      </c>
      <c r="L27" s="1">
        <v>408</v>
      </c>
      <c r="M27" s="1">
        <v>408</v>
      </c>
      <c r="N27" s="16">
        <f t="shared" si="2"/>
        <v>4488</v>
      </c>
    </row>
    <row r="28" spans="1:14" x14ac:dyDescent="0.2">
      <c r="A28" s="28" t="s">
        <v>68</v>
      </c>
      <c r="B28" s="1">
        <v>462</v>
      </c>
      <c r="C28" s="1">
        <v>462</v>
      </c>
      <c r="D28" s="1">
        <v>462</v>
      </c>
      <c r="E28" s="1">
        <v>462</v>
      </c>
      <c r="F28" s="1">
        <v>462</v>
      </c>
      <c r="G28" s="1">
        <v>462</v>
      </c>
      <c r="H28" s="1">
        <v>0</v>
      </c>
      <c r="I28" s="1">
        <v>462</v>
      </c>
      <c r="J28" s="1">
        <v>462</v>
      </c>
      <c r="K28" s="1">
        <v>462</v>
      </c>
      <c r="L28" s="1">
        <v>462</v>
      </c>
      <c r="M28" s="1">
        <v>154</v>
      </c>
      <c r="N28" s="16">
        <f t="shared" si="2"/>
        <v>4774</v>
      </c>
    </row>
    <row r="29" spans="1:14" x14ac:dyDescent="0.2">
      <c r="A29" s="28" t="s">
        <v>66</v>
      </c>
      <c r="B29" s="1">
        <v>5000</v>
      </c>
      <c r="C29" s="1"/>
      <c r="D29" s="1"/>
      <c r="E29" s="1"/>
      <c r="F29" s="1"/>
      <c r="G29" s="1"/>
      <c r="H29" s="1"/>
      <c r="I29" s="1">
        <v>2000</v>
      </c>
      <c r="J29" s="1"/>
      <c r="K29" s="1"/>
      <c r="L29" s="1"/>
      <c r="M29" s="1"/>
      <c r="N29" s="16">
        <f t="shared" si="2"/>
        <v>7000</v>
      </c>
    </row>
    <row r="30" spans="1:14" x14ac:dyDescent="0.2">
      <c r="A30" s="28" t="s">
        <v>70</v>
      </c>
      <c r="B30" s="1">
        <v>1200</v>
      </c>
      <c r="C30" s="1">
        <v>5000</v>
      </c>
      <c r="D30" s="1">
        <v>200</v>
      </c>
      <c r="E30" s="1">
        <v>1200</v>
      </c>
      <c r="F30" s="1">
        <v>200</v>
      </c>
      <c r="G30" s="1">
        <v>1200</v>
      </c>
      <c r="H30" s="1">
        <v>200</v>
      </c>
      <c r="I30" s="1">
        <v>1200</v>
      </c>
      <c r="J30" s="1">
        <v>200</v>
      </c>
      <c r="K30" s="1">
        <v>200</v>
      </c>
      <c r="L30" s="1">
        <v>200</v>
      </c>
      <c r="M30" s="1">
        <v>200</v>
      </c>
      <c r="N30" s="16">
        <f t="shared" si="2"/>
        <v>11200</v>
      </c>
    </row>
    <row r="31" spans="1:14" x14ac:dyDescent="0.2">
      <c r="A31" s="28" t="s">
        <v>69</v>
      </c>
      <c r="B31" s="1"/>
      <c r="C31" s="1">
        <v>200</v>
      </c>
      <c r="D31" s="1"/>
      <c r="E31" s="1">
        <v>200</v>
      </c>
      <c r="F31" s="1"/>
      <c r="G31" s="1"/>
      <c r="H31" s="1">
        <v>0</v>
      </c>
      <c r="I31" s="1"/>
      <c r="J31" s="1">
        <v>200</v>
      </c>
      <c r="K31" s="1"/>
      <c r="L31" s="1">
        <v>200</v>
      </c>
      <c r="M31" s="1"/>
      <c r="N31" s="16">
        <f t="shared" si="2"/>
        <v>800</v>
      </c>
    </row>
    <row r="32" spans="1:14" x14ac:dyDescent="0.2">
      <c r="A32" s="28" t="s">
        <v>50</v>
      </c>
      <c r="B32" s="1">
        <v>1082</v>
      </c>
      <c r="C32" s="1">
        <v>1082</v>
      </c>
      <c r="D32" s="1">
        <v>1082</v>
      </c>
      <c r="E32" s="1">
        <v>2101</v>
      </c>
      <c r="F32" s="1">
        <v>1082</v>
      </c>
      <c r="G32" s="1">
        <v>1082</v>
      </c>
      <c r="H32" s="1">
        <v>0</v>
      </c>
      <c r="I32" s="1">
        <v>2101</v>
      </c>
      <c r="J32" s="1">
        <v>1082</v>
      </c>
      <c r="K32" s="1">
        <v>1082</v>
      </c>
      <c r="L32" s="1">
        <v>2101</v>
      </c>
      <c r="M32" s="1">
        <v>1082</v>
      </c>
      <c r="N32" s="16">
        <f t="shared" si="2"/>
        <v>14959</v>
      </c>
    </row>
    <row r="33" spans="1:14" x14ac:dyDescent="0.2">
      <c r="A33" s="33" t="s">
        <v>61</v>
      </c>
      <c r="B33" s="1">
        <v>2000</v>
      </c>
      <c r="C33" s="1">
        <v>2000</v>
      </c>
      <c r="D33" s="1">
        <v>2000</v>
      </c>
      <c r="E33" s="1">
        <v>2000</v>
      </c>
      <c r="F33" s="1">
        <v>2000</v>
      </c>
      <c r="G33" s="1">
        <v>2000</v>
      </c>
      <c r="H33" s="1">
        <v>0</v>
      </c>
      <c r="I33" s="1">
        <v>2000</v>
      </c>
      <c r="J33" s="1">
        <v>2000</v>
      </c>
      <c r="K33" s="1">
        <v>2000</v>
      </c>
      <c r="L33" s="1">
        <v>2000</v>
      </c>
      <c r="M33" s="1">
        <v>1000</v>
      </c>
      <c r="N33" s="16">
        <f>SUM(B33:M33)</f>
        <v>21000</v>
      </c>
    </row>
    <row r="34" spans="1:14" x14ac:dyDescent="0.2">
      <c r="A34" s="23" t="s">
        <v>64</v>
      </c>
      <c r="B34" s="1">
        <v>900</v>
      </c>
      <c r="C34" s="1">
        <v>900</v>
      </c>
      <c r="D34" s="1">
        <v>900</v>
      </c>
      <c r="E34" s="1">
        <v>900</v>
      </c>
      <c r="F34" s="1">
        <v>900</v>
      </c>
      <c r="G34" s="1">
        <v>900</v>
      </c>
      <c r="H34" s="1">
        <v>0</v>
      </c>
      <c r="I34" s="1">
        <v>900</v>
      </c>
      <c r="J34" s="1">
        <v>900</v>
      </c>
      <c r="K34" s="1">
        <v>900</v>
      </c>
      <c r="L34" s="1">
        <v>900</v>
      </c>
      <c r="M34" s="1">
        <v>900</v>
      </c>
      <c r="N34" s="16">
        <f t="shared" si="2"/>
        <v>9900</v>
      </c>
    </row>
    <row r="35" spans="1:14" x14ac:dyDescent="0.2">
      <c r="A35" s="23" t="s">
        <v>65</v>
      </c>
      <c r="B35" s="1">
        <v>1000</v>
      </c>
      <c r="C35" s="1">
        <v>1000</v>
      </c>
      <c r="D35" s="1">
        <v>1000</v>
      </c>
      <c r="E35" s="1">
        <v>1000</v>
      </c>
      <c r="F35" s="1">
        <v>1000</v>
      </c>
      <c r="G35" s="1">
        <v>1000</v>
      </c>
      <c r="H35" s="1">
        <v>0</v>
      </c>
      <c r="I35" s="1">
        <v>1000</v>
      </c>
      <c r="J35" s="1">
        <v>1000</v>
      </c>
      <c r="K35" s="1">
        <v>1000</v>
      </c>
      <c r="L35" s="1">
        <v>1000</v>
      </c>
      <c r="M35" s="1">
        <v>1000</v>
      </c>
      <c r="N35" s="16">
        <f t="shared" si="2"/>
        <v>11000</v>
      </c>
    </row>
    <row r="36" spans="1:14" x14ac:dyDescent="0.2">
      <c r="A36" s="28" t="s">
        <v>75</v>
      </c>
      <c r="B36" s="1">
        <v>2500</v>
      </c>
      <c r="C36" s="1">
        <v>2500</v>
      </c>
      <c r="D36" s="1">
        <v>2500</v>
      </c>
      <c r="E36" s="1">
        <v>2500</v>
      </c>
      <c r="F36" s="1">
        <v>2500</v>
      </c>
      <c r="G36" s="1">
        <v>2500</v>
      </c>
      <c r="H36" s="1">
        <v>500</v>
      </c>
      <c r="I36" s="1">
        <v>2500</v>
      </c>
      <c r="J36" s="1">
        <v>2500</v>
      </c>
      <c r="K36" s="1">
        <v>2500</v>
      </c>
      <c r="L36" s="1">
        <v>2500</v>
      </c>
      <c r="M36" s="1">
        <v>2500</v>
      </c>
      <c r="N36" s="16">
        <f t="shared" si="2"/>
        <v>28000</v>
      </c>
    </row>
    <row r="37" spans="1:14" x14ac:dyDescent="0.2">
      <c r="A37" s="28" t="s">
        <v>34</v>
      </c>
      <c r="B37" s="1">
        <v>400</v>
      </c>
      <c r="C37" s="1">
        <v>400</v>
      </c>
      <c r="D37" s="1">
        <v>400</v>
      </c>
      <c r="E37" s="1">
        <v>400</v>
      </c>
      <c r="F37" s="1">
        <v>400</v>
      </c>
      <c r="G37" s="1">
        <v>600</v>
      </c>
      <c r="H37" s="1">
        <v>0</v>
      </c>
      <c r="I37" s="1">
        <v>600</v>
      </c>
      <c r="J37" s="1">
        <v>400</v>
      </c>
      <c r="K37" s="1">
        <v>400</v>
      </c>
      <c r="L37" s="1">
        <v>400</v>
      </c>
      <c r="M37" s="1">
        <v>600</v>
      </c>
      <c r="N37" s="16">
        <f t="shared" si="2"/>
        <v>5000</v>
      </c>
    </row>
    <row r="38" spans="1:14" x14ac:dyDescent="0.2">
      <c r="A38" s="22" t="s">
        <v>25</v>
      </c>
      <c r="B38" s="1">
        <v>0</v>
      </c>
      <c r="C38" s="1">
        <v>0</v>
      </c>
      <c r="D38" s="1">
        <v>0</v>
      </c>
      <c r="E38" s="1">
        <v>16000</v>
      </c>
      <c r="F38" s="1">
        <v>0</v>
      </c>
      <c r="G38" s="1">
        <v>0</v>
      </c>
      <c r="H38" s="1">
        <v>0</v>
      </c>
      <c r="I38" s="1">
        <v>0</v>
      </c>
      <c r="J38" s="26">
        <v>0</v>
      </c>
      <c r="K38" s="1">
        <v>0</v>
      </c>
      <c r="L38" s="1">
        <v>0</v>
      </c>
      <c r="M38" s="1">
        <v>0</v>
      </c>
      <c r="N38" s="16">
        <f t="shared" si="2"/>
        <v>16000</v>
      </c>
    </row>
    <row r="39" spans="1:14" x14ac:dyDescent="0.2">
      <c r="A39" s="25" t="s">
        <v>73</v>
      </c>
      <c r="B39" s="1">
        <v>650</v>
      </c>
      <c r="C39" s="1">
        <v>650</v>
      </c>
      <c r="D39" s="1">
        <v>650</v>
      </c>
      <c r="E39" s="1">
        <v>650</v>
      </c>
      <c r="F39" s="1">
        <v>650</v>
      </c>
      <c r="G39" s="1">
        <v>650</v>
      </c>
      <c r="H39" s="1">
        <v>650</v>
      </c>
      <c r="I39" s="1">
        <v>650</v>
      </c>
      <c r="J39" s="1">
        <v>650</v>
      </c>
      <c r="K39" s="1">
        <v>650</v>
      </c>
      <c r="L39" s="1">
        <v>650</v>
      </c>
      <c r="M39" s="1">
        <v>650</v>
      </c>
      <c r="N39" s="16">
        <f t="shared" si="2"/>
        <v>7800</v>
      </c>
    </row>
    <row r="40" spans="1:14" x14ac:dyDescent="0.2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x14ac:dyDescent="0.2">
      <c r="A41" s="4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6">
        <f>SUM(N19:N40)</f>
        <v>436960</v>
      </c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15.75" x14ac:dyDescent="0.25">
      <c r="A43" s="21" t="s">
        <v>56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">
        <f>SUM(N16-N41)</f>
        <v>44796</v>
      </c>
    </row>
    <row r="44" spans="1:14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"/>
    </row>
    <row r="45" spans="1:14" ht="15" x14ac:dyDescent="0.25">
      <c r="A45" s="46" t="s">
        <v>80</v>
      </c>
      <c r="B45" s="46"/>
      <c r="C45" s="46"/>
      <c r="D45" s="46"/>
      <c r="E45" s="46"/>
      <c r="F45" s="46"/>
      <c r="G45" s="46"/>
      <c r="H45" s="46"/>
      <c r="I45" s="46"/>
      <c r="J45" s="46"/>
      <c r="K45" s="1"/>
      <c r="L45" s="1"/>
      <c r="M45" s="1"/>
      <c r="N45" s="16"/>
    </row>
  </sheetData>
  <mergeCells count="1">
    <mergeCell ref="A1:N1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opLeftCell="A25" zoomScale="115" zoomScaleNormal="115" workbookViewId="0">
      <selection activeCell="A44" sqref="A44"/>
    </sheetView>
  </sheetViews>
  <sheetFormatPr defaultRowHeight="12.75" x14ac:dyDescent="0.2"/>
  <cols>
    <col min="1" max="1" width="43.5703125" customWidth="1"/>
    <col min="14" max="14" width="11.42578125" customWidth="1"/>
  </cols>
  <sheetData>
    <row r="1" spans="1:14" ht="15" x14ac:dyDescent="0.2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x14ac:dyDescent="0.35">
      <c r="A4" s="10" t="s">
        <v>20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">
      <c r="A5" s="13" t="s">
        <v>37</v>
      </c>
      <c r="B5" s="14" t="s">
        <v>16</v>
      </c>
      <c r="C5" s="14" t="s">
        <v>17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9" t="s">
        <v>10</v>
      </c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</row>
    <row r="7" spans="1:14" x14ac:dyDescent="0.2">
      <c r="A7" s="4" t="s">
        <v>18</v>
      </c>
      <c r="B7" s="4">
        <v>43943</v>
      </c>
      <c r="C7" s="4">
        <f>+B42</f>
        <v>200813</v>
      </c>
      <c r="D7" s="4">
        <f t="shared" ref="D7:M7" si="0">+C42</f>
        <v>150966</v>
      </c>
      <c r="E7" s="4">
        <f t="shared" si="0"/>
        <v>213762</v>
      </c>
      <c r="F7" s="4">
        <f t="shared" si="0"/>
        <v>223828</v>
      </c>
      <c r="G7" s="4">
        <f t="shared" si="0"/>
        <v>193110</v>
      </c>
      <c r="H7" s="4">
        <f t="shared" si="0"/>
        <v>171658</v>
      </c>
      <c r="I7" s="4">
        <f t="shared" si="0"/>
        <v>110498</v>
      </c>
      <c r="J7" s="4">
        <f t="shared" si="0"/>
        <v>85601</v>
      </c>
      <c r="K7" s="4">
        <f t="shared" si="0"/>
        <v>52597</v>
      </c>
      <c r="L7" s="4">
        <f t="shared" si="0"/>
        <v>3491</v>
      </c>
      <c r="M7" s="4">
        <f t="shared" si="0"/>
        <v>-19034.699999999997</v>
      </c>
      <c r="N7" s="15"/>
    </row>
    <row r="8" spans="1:14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</row>
    <row r="9" spans="1:14" ht="15.75" x14ac:dyDescent="0.25">
      <c r="A9" s="21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</row>
    <row r="10" spans="1:14" x14ac:dyDescent="0.2">
      <c r="A10" s="1" t="s">
        <v>21</v>
      </c>
      <c r="B10" s="1">
        <v>200000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6">
        <f>SUM(B10:M10)</f>
        <v>200000</v>
      </c>
    </row>
    <row r="11" spans="1:14" x14ac:dyDescent="0.2">
      <c r="A11" s="1" t="s">
        <v>22</v>
      </c>
      <c r="B11" s="1">
        <v>0</v>
      </c>
      <c r="C11" s="1">
        <v>0</v>
      </c>
      <c r="D11" s="1">
        <v>100000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6">
        <f>SUM(B11:M11)</f>
        <v>100000</v>
      </c>
    </row>
    <row r="12" spans="1:14" x14ac:dyDescent="0.2">
      <c r="A12" s="1" t="s">
        <v>38</v>
      </c>
      <c r="B12" s="1">
        <v>0</v>
      </c>
      <c r="C12" s="1">
        <v>0</v>
      </c>
      <c r="D12" s="1">
        <v>12715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6">
        <f>SUM(B12:M12)</f>
        <v>12715</v>
      </c>
    </row>
    <row r="13" spans="1:14" x14ac:dyDescent="0.2">
      <c r="A13" s="1" t="s">
        <v>39</v>
      </c>
      <c r="B13" s="1">
        <v>0</v>
      </c>
      <c r="C13" s="1">
        <v>0</v>
      </c>
      <c r="D13" s="1">
        <v>0</v>
      </c>
      <c r="E13" s="1">
        <v>101296</v>
      </c>
      <c r="F13" s="1">
        <v>0</v>
      </c>
      <c r="G13" s="1">
        <v>43476</v>
      </c>
      <c r="H13" s="1">
        <v>2000</v>
      </c>
      <c r="I13" s="1">
        <v>19833</v>
      </c>
      <c r="J13" s="1">
        <v>21433</v>
      </c>
      <c r="K13" s="1">
        <v>19833</v>
      </c>
      <c r="L13" s="1">
        <v>19633</v>
      </c>
      <c r="M13" s="1">
        <v>18117</v>
      </c>
      <c r="N13" s="16">
        <f t="shared" ref="N13:N16" si="1">SUM(B13:M13)</f>
        <v>245621</v>
      </c>
    </row>
    <row r="14" spans="1:14" x14ac:dyDescent="0.2">
      <c r="A14" s="1" t="s">
        <v>40</v>
      </c>
      <c r="B14" s="1"/>
      <c r="C14" s="1"/>
      <c r="D14" s="1"/>
      <c r="E14" s="1"/>
      <c r="F14" s="1">
        <v>10000</v>
      </c>
      <c r="G14" s="1">
        <v>-6352</v>
      </c>
      <c r="H14" s="1"/>
      <c r="I14" s="1"/>
      <c r="J14" s="1"/>
      <c r="K14" s="1"/>
      <c r="L14" s="1"/>
      <c r="M14" s="1"/>
      <c r="N14" s="16">
        <f t="shared" si="1"/>
        <v>3648</v>
      </c>
    </row>
    <row r="15" spans="1:14" x14ac:dyDescent="0.2">
      <c r="A15" s="1" t="s">
        <v>41</v>
      </c>
      <c r="B15" s="1">
        <v>7000</v>
      </c>
      <c r="C15" s="1">
        <v>2250</v>
      </c>
      <c r="D15" s="1">
        <v>0</v>
      </c>
      <c r="E15" s="1">
        <v>0</v>
      </c>
      <c r="F15" s="1">
        <v>25536</v>
      </c>
      <c r="G15" s="1">
        <v>0</v>
      </c>
      <c r="H15" s="1">
        <v>0</v>
      </c>
      <c r="I15" s="1">
        <v>0</v>
      </c>
      <c r="J15" s="1">
        <v>0</v>
      </c>
      <c r="K15" s="1">
        <v>3745</v>
      </c>
      <c r="L15" s="1"/>
      <c r="M15" s="1">
        <v>0</v>
      </c>
      <c r="N15" s="16">
        <f t="shared" si="1"/>
        <v>38531</v>
      </c>
    </row>
    <row r="16" spans="1:14" x14ac:dyDescent="0.2">
      <c r="A16" s="1" t="s">
        <v>79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v>44000</v>
      </c>
      <c r="M16" s="1"/>
      <c r="N16" s="16">
        <f t="shared" si="1"/>
        <v>44000</v>
      </c>
    </row>
    <row r="17" spans="1:14" x14ac:dyDescent="0.2">
      <c r="A17" s="1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47218</v>
      </c>
      <c r="N17" s="16">
        <f>SUM(B17:M17)</f>
        <v>47218</v>
      </c>
    </row>
    <row r="18" spans="1:14" x14ac:dyDescent="0.2">
      <c r="A18" s="6" t="s">
        <v>11</v>
      </c>
      <c r="B18" s="6">
        <f>SUM(B10:B15)</f>
        <v>207000</v>
      </c>
      <c r="C18" s="6">
        <f t="shared" ref="C18:K18" si="2">SUM(C9:C15)</f>
        <v>2250</v>
      </c>
      <c r="D18" s="6">
        <f t="shared" si="2"/>
        <v>112715</v>
      </c>
      <c r="E18" s="6">
        <f t="shared" si="2"/>
        <v>101296</v>
      </c>
      <c r="F18" s="6">
        <f t="shared" si="2"/>
        <v>35536</v>
      </c>
      <c r="G18" s="6">
        <f t="shared" si="2"/>
        <v>37124</v>
      </c>
      <c r="H18" s="6">
        <f t="shared" si="2"/>
        <v>2000</v>
      </c>
      <c r="I18" s="6">
        <f t="shared" si="2"/>
        <v>19833</v>
      </c>
      <c r="J18" s="6">
        <f t="shared" si="2"/>
        <v>21433</v>
      </c>
      <c r="K18" s="6">
        <f t="shared" si="2"/>
        <v>23578</v>
      </c>
      <c r="L18" s="6">
        <f>SUM(L9:L17)</f>
        <v>63633</v>
      </c>
      <c r="M18" s="6">
        <f>SUM(M9:M17)</f>
        <v>65335</v>
      </c>
      <c r="N18" s="17">
        <f>SUM(B18:M18)</f>
        <v>691733</v>
      </c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6"/>
    </row>
    <row r="20" spans="1:14" ht="15.75" x14ac:dyDescent="0.25">
      <c r="A20" s="21" t="s">
        <v>23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5"/>
    </row>
    <row r="21" spans="1:14" x14ac:dyDescent="0.2">
      <c r="A21" s="22" t="s">
        <v>42</v>
      </c>
      <c r="B21" s="1">
        <v>46790</v>
      </c>
      <c r="C21" s="1">
        <v>47335</v>
      </c>
      <c r="D21" s="1">
        <v>39808</v>
      </c>
      <c r="E21" s="1">
        <v>54695</v>
      </c>
      <c r="F21" s="1">
        <v>46198</v>
      </c>
      <c r="G21" s="1">
        <v>44779</v>
      </c>
      <c r="H21" s="1">
        <v>57429</v>
      </c>
      <c r="I21" s="1">
        <v>43998</v>
      </c>
      <c r="J21" s="40">
        <v>45240</v>
      </c>
      <c r="K21" s="1">
        <v>58278</v>
      </c>
      <c r="L21" s="1">
        <v>77750</v>
      </c>
      <c r="M21" s="1">
        <v>47000</v>
      </c>
      <c r="N21" s="16">
        <f t="shared" ref="N21:N33" si="3">SUM(B21:M21)</f>
        <v>609300</v>
      </c>
    </row>
    <row r="22" spans="1:14" x14ac:dyDescent="0.2">
      <c r="A22" s="23" t="s">
        <v>24</v>
      </c>
      <c r="B22" s="1">
        <v>149</v>
      </c>
      <c r="C22" s="1">
        <v>1178</v>
      </c>
      <c r="D22" s="1">
        <v>567</v>
      </c>
      <c r="E22" s="1">
        <v>42</v>
      </c>
      <c r="F22" s="1">
        <v>456</v>
      </c>
      <c r="G22" s="1">
        <v>2756</v>
      </c>
      <c r="H22" s="1">
        <v>294</v>
      </c>
      <c r="I22" s="1">
        <v>84</v>
      </c>
      <c r="J22" s="40">
        <v>2102</v>
      </c>
      <c r="K22" s="1">
        <v>1197</v>
      </c>
      <c r="L22" s="1">
        <v>1200</v>
      </c>
      <c r="M22" s="1">
        <v>400</v>
      </c>
      <c r="N22" s="16">
        <f t="shared" si="3"/>
        <v>10425</v>
      </c>
    </row>
    <row r="23" spans="1:14" x14ac:dyDescent="0.2">
      <c r="A23" s="22" t="s">
        <v>43</v>
      </c>
      <c r="B23" s="1">
        <v>2008</v>
      </c>
      <c r="C23" s="1">
        <v>1790</v>
      </c>
      <c r="D23" s="1">
        <v>692</v>
      </c>
      <c r="E23" s="1">
        <v>8897</v>
      </c>
      <c r="F23" s="1">
        <v>2916</v>
      </c>
      <c r="G23" s="1">
        <v>1914</v>
      </c>
      <c r="H23" s="1">
        <v>1359</v>
      </c>
      <c r="I23" s="1">
        <v>741</v>
      </c>
      <c r="J23" s="41">
        <v>1778</v>
      </c>
      <c r="K23" s="1">
        <v>5897</v>
      </c>
      <c r="L23" s="1">
        <v>2800</v>
      </c>
      <c r="M23" s="1">
        <v>5000</v>
      </c>
      <c r="N23" s="16">
        <f t="shared" si="3"/>
        <v>35792</v>
      </c>
    </row>
    <row r="24" spans="1:14" x14ac:dyDescent="0.2">
      <c r="A24" s="28" t="s">
        <v>81</v>
      </c>
      <c r="B24" s="1">
        <v>842</v>
      </c>
      <c r="C24" s="1">
        <v>100</v>
      </c>
      <c r="D24" s="1">
        <v>3705</v>
      </c>
      <c r="E24" s="1">
        <v>4407</v>
      </c>
      <c r="F24" s="1">
        <v>1660</v>
      </c>
      <c r="G24" s="1">
        <v>5240</v>
      </c>
      <c r="H24" s="1">
        <v>0</v>
      </c>
      <c r="I24" s="1">
        <v>0</v>
      </c>
      <c r="J24" s="40">
        <v>3968</v>
      </c>
      <c r="K24" s="1">
        <v>4225</v>
      </c>
      <c r="L24" s="1">
        <v>1961.7</v>
      </c>
      <c r="M24" s="1">
        <v>1400</v>
      </c>
      <c r="N24" s="16">
        <f t="shared" si="3"/>
        <v>27508.7</v>
      </c>
    </row>
    <row r="25" spans="1:14" x14ac:dyDescent="0.2">
      <c r="A25" s="22" t="s">
        <v>25</v>
      </c>
      <c r="B25" s="1">
        <v>0</v>
      </c>
      <c r="C25" s="1">
        <v>0</v>
      </c>
      <c r="D25" s="1">
        <v>0</v>
      </c>
      <c r="E25" s="1">
        <v>14875</v>
      </c>
      <c r="F25" s="1">
        <v>0</v>
      </c>
      <c r="G25" s="1">
        <v>0</v>
      </c>
      <c r="H25" s="1">
        <v>0</v>
      </c>
      <c r="I25" s="1">
        <v>0</v>
      </c>
      <c r="J25" s="40">
        <v>0</v>
      </c>
      <c r="K25" s="1">
        <v>0</v>
      </c>
      <c r="L25" s="1">
        <v>0</v>
      </c>
      <c r="M25" s="1">
        <v>0</v>
      </c>
      <c r="N25" s="16">
        <f t="shared" si="3"/>
        <v>14875</v>
      </c>
    </row>
    <row r="26" spans="1:14" x14ac:dyDescent="0.2">
      <c r="A26" s="35" t="s">
        <v>44</v>
      </c>
      <c r="B26" s="1">
        <v>0</v>
      </c>
      <c r="C26" s="1">
        <v>0</v>
      </c>
      <c r="D26" s="1">
        <v>14615</v>
      </c>
      <c r="E26" s="1">
        <v>1493</v>
      </c>
      <c r="F26" s="1">
        <v>0</v>
      </c>
      <c r="G26" s="1">
        <v>400</v>
      </c>
      <c r="H26" s="1">
        <v>0</v>
      </c>
      <c r="I26" s="1">
        <v>0</v>
      </c>
      <c r="J26" s="40">
        <v>0</v>
      </c>
      <c r="K26" s="1">
        <v>0</v>
      </c>
      <c r="L26" s="1">
        <v>0</v>
      </c>
      <c r="M26" s="1">
        <v>0</v>
      </c>
      <c r="N26" s="16">
        <f t="shared" si="3"/>
        <v>16508</v>
      </c>
    </row>
    <row r="27" spans="1:14" x14ac:dyDescent="0.2">
      <c r="A27" s="36" t="s">
        <v>45</v>
      </c>
      <c r="B27" s="1">
        <v>150</v>
      </c>
      <c r="C27" s="1">
        <v>150</v>
      </c>
      <c r="D27" s="1">
        <v>0</v>
      </c>
      <c r="E27" s="1">
        <v>0</v>
      </c>
      <c r="F27" s="1">
        <v>0</v>
      </c>
      <c r="G27" s="1">
        <v>0</v>
      </c>
      <c r="H27" s="1">
        <v>4110</v>
      </c>
      <c r="I27" s="1">
        <v>0</v>
      </c>
      <c r="J27" s="40">
        <v>0</v>
      </c>
      <c r="K27" s="1">
        <v>0</v>
      </c>
      <c r="L27" s="1">
        <v>0</v>
      </c>
      <c r="M27" s="1">
        <v>0</v>
      </c>
      <c r="N27" s="16">
        <f t="shared" si="3"/>
        <v>4410</v>
      </c>
    </row>
    <row r="28" spans="1:14" x14ac:dyDescent="0.2">
      <c r="A28" s="24" t="s">
        <v>46</v>
      </c>
      <c r="B28" s="1">
        <v>0</v>
      </c>
      <c r="C28" s="1">
        <v>771</v>
      </c>
      <c r="D28" s="1">
        <v>400</v>
      </c>
      <c r="E28" s="1">
        <v>0</v>
      </c>
      <c r="F28" s="1">
        <v>1260</v>
      </c>
      <c r="G28" s="1">
        <v>0</v>
      </c>
      <c r="H28" s="1">
        <v>400</v>
      </c>
      <c r="I28" s="1">
        <v>0</v>
      </c>
      <c r="J28" s="40">
        <v>400</v>
      </c>
      <c r="K28" s="1">
        <v>400</v>
      </c>
      <c r="L28" s="1">
        <v>1200</v>
      </c>
      <c r="M28" s="1">
        <v>0</v>
      </c>
      <c r="N28" s="16">
        <f t="shared" si="3"/>
        <v>4831</v>
      </c>
    </row>
    <row r="29" spans="1:14" x14ac:dyDescent="0.2">
      <c r="A29" s="44" t="s">
        <v>59</v>
      </c>
      <c r="B29" s="1">
        <v>0</v>
      </c>
      <c r="C29" s="1">
        <v>400</v>
      </c>
      <c r="D29" s="1">
        <v>2482</v>
      </c>
      <c r="E29" s="1">
        <v>2434</v>
      </c>
      <c r="F29" s="1">
        <v>5350</v>
      </c>
      <c r="G29" s="1">
        <v>400</v>
      </c>
      <c r="H29" s="1">
        <v>0</v>
      </c>
      <c r="I29" s="1">
        <v>0</v>
      </c>
      <c r="J29" s="40">
        <v>0</v>
      </c>
      <c r="K29" s="1">
        <v>1764</v>
      </c>
      <c r="L29" s="1">
        <v>502</v>
      </c>
      <c r="M29" s="1">
        <v>0</v>
      </c>
      <c r="N29" s="16">
        <f t="shared" si="3"/>
        <v>13332</v>
      </c>
    </row>
    <row r="30" spans="1:14" x14ac:dyDescent="0.2">
      <c r="A30" s="25" t="s">
        <v>26</v>
      </c>
      <c r="B30" s="1">
        <v>191</v>
      </c>
      <c r="C30" s="1">
        <v>373</v>
      </c>
      <c r="D30" s="1">
        <v>278</v>
      </c>
      <c r="E30" s="1">
        <v>945</v>
      </c>
      <c r="F30" s="1">
        <v>559</v>
      </c>
      <c r="G30" s="1">
        <v>559</v>
      </c>
      <c r="H30" s="1">
        <v>373</v>
      </c>
      <c r="I30" s="1">
        <v>0</v>
      </c>
      <c r="J30" s="40">
        <v>969</v>
      </c>
      <c r="K30" s="1">
        <v>923</v>
      </c>
      <c r="L30" s="1">
        <v>745</v>
      </c>
      <c r="M30" s="1">
        <v>745</v>
      </c>
      <c r="N30" s="16">
        <f t="shared" si="3"/>
        <v>6660</v>
      </c>
    </row>
    <row r="31" spans="1:14" x14ac:dyDescent="0.2">
      <c r="A31" s="24" t="s">
        <v>27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42">
        <v>0</v>
      </c>
      <c r="K31" s="1">
        <v>0</v>
      </c>
      <c r="L31" s="1">
        <v>0</v>
      </c>
      <c r="M31" s="1">
        <v>0</v>
      </c>
      <c r="N31" s="16">
        <f t="shared" si="3"/>
        <v>0</v>
      </c>
    </row>
    <row r="32" spans="1:14" x14ac:dyDescent="0.2">
      <c r="A32" s="24"/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43"/>
      <c r="K32" s="1">
        <v>0</v>
      </c>
      <c r="L32" s="1">
        <v>0</v>
      </c>
      <c r="M32" s="1">
        <v>0</v>
      </c>
      <c r="N32" s="16">
        <f t="shared" si="3"/>
        <v>0</v>
      </c>
    </row>
    <row r="33" spans="1:14" x14ac:dyDescent="0.2">
      <c r="A33" s="1" t="s">
        <v>12</v>
      </c>
      <c r="B33" s="1"/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6">
        <f t="shared" si="3"/>
        <v>0</v>
      </c>
    </row>
    <row r="34" spans="1:14" x14ac:dyDescent="0.2">
      <c r="A34" s="4" t="s">
        <v>13</v>
      </c>
      <c r="B34" s="4">
        <f t="shared" ref="B34:M34" si="4">SUM(B21:B33)</f>
        <v>50130</v>
      </c>
      <c r="C34" s="4">
        <f t="shared" si="4"/>
        <v>52097</v>
      </c>
      <c r="D34" s="4">
        <f t="shared" si="4"/>
        <v>62547</v>
      </c>
      <c r="E34" s="4">
        <f t="shared" si="4"/>
        <v>87788</v>
      </c>
      <c r="F34" s="4">
        <f t="shared" si="4"/>
        <v>58399</v>
      </c>
      <c r="G34" s="4">
        <f t="shared" si="4"/>
        <v>56048</v>
      </c>
      <c r="H34" s="4">
        <f t="shared" si="4"/>
        <v>63965</v>
      </c>
      <c r="I34" s="4">
        <f t="shared" si="4"/>
        <v>44823</v>
      </c>
      <c r="J34" s="4">
        <f t="shared" si="4"/>
        <v>54457</v>
      </c>
      <c r="K34" s="4">
        <f t="shared" si="4"/>
        <v>72684</v>
      </c>
      <c r="L34" s="4">
        <f t="shared" si="4"/>
        <v>86158.7</v>
      </c>
      <c r="M34" s="4">
        <f t="shared" si="4"/>
        <v>54545</v>
      </c>
      <c r="N34" s="16">
        <f>SUM(N21:N33)</f>
        <v>743641.7</v>
      </c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</row>
    <row r="36" spans="1:14" ht="15.75" x14ac:dyDescent="0.25">
      <c r="A36" s="21" t="s">
        <v>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>
        <f>SUM(N18-N34)</f>
        <v>-51908.699999999953</v>
      </c>
    </row>
    <row r="37" spans="1:14" x14ac:dyDescent="0.2">
      <c r="A37" s="3" t="s">
        <v>14</v>
      </c>
      <c r="B37" s="1"/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5"/>
    </row>
    <row r="38" spans="1:14" x14ac:dyDescent="0.2">
      <c r="A38" s="1" t="s">
        <v>29</v>
      </c>
      <c r="B38" s="1"/>
      <c r="C38" s="1">
        <v>150966</v>
      </c>
      <c r="D38" s="1">
        <v>213762</v>
      </c>
      <c r="E38" s="1">
        <v>122532</v>
      </c>
      <c r="F38" s="1">
        <v>149919</v>
      </c>
      <c r="G38" s="1">
        <v>86991</v>
      </c>
      <c r="H38" s="1">
        <v>24062</v>
      </c>
      <c r="I38" s="1">
        <v>29530</v>
      </c>
      <c r="J38" s="1">
        <v>30651</v>
      </c>
      <c r="K38" s="1">
        <v>1721</v>
      </c>
      <c r="L38" s="1"/>
      <c r="M38" s="1"/>
      <c r="N38" s="16"/>
    </row>
    <row r="39" spans="1:14" x14ac:dyDescent="0.2">
      <c r="A39" s="1" t="s">
        <v>28</v>
      </c>
      <c r="B39" s="1"/>
      <c r="C39" s="1">
        <v>0</v>
      </c>
      <c r="D39" s="1">
        <v>0</v>
      </c>
      <c r="E39" s="1">
        <v>101296</v>
      </c>
      <c r="F39" s="1">
        <v>43191</v>
      </c>
      <c r="G39" s="1">
        <v>84667</v>
      </c>
      <c r="H39" s="1">
        <v>86436</v>
      </c>
      <c r="I39" s="1">
        <v>56071</v>
      </c>
      <c r="J39" s="1">
        <v>21946</v>
      </c>
      <c r="K39" s="1">
        <v>1779</v>
      </c>
      <c r="L39" s="1"/>
      <c r="M39" s="1"/>
      <c r="N39" s="16"/>
    </row>
    <row r="40" spans="1:14" x14ac:dyDescent="0.2">
      <c r="A40" s="1" t="s">
        <v>47</v>
      </c>
      <c r="B40" s="1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6"/>
    </row>
    <row r="41" spans="1:14" x14ac:dyDescent="0.2">
      <c r="A41" s="1" t="s">
        <v>15</v>
      </c>
      <c r="B41" s="1">
        <f>+B7</f>
        <v>43943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f t="shared" ref="M41" si="5">+L58</f>
        <v>0</v>
      </c>
      <c r="N41" s="16"/>
    </row>
    <row r="42" spans="1:14" ht="15.75" x14ac:dyDescent="0.25">
      <c r="A42" s="21" t="s">
        <v>30</v>
      </c>
      <c r="B42" s="21">
        <f>SUM(B18-B34+B37+B38+B39+B40)+B41</f>
        <v>200813</v>
      </c>
      <c r="C42" s="21">
        <v>150966</v>
      </c>
      <c r="D42" s="21">
        <v>213762</v>
      </c>
      <c r="E42" s="21">
        <f>SUM(E37:E41)</f>
        <v>223828</v>
      </c>
      <c r="F42" s="21">
        <f t="shared" ref="F42:J42" si="6">SUM(F37:F41)</f>
        <v>193110</v>
      </c>
      <c r="G42" s="21">
        <f t="shared" si="6"/>
        <v>171658</v>
      </c>
      <c r="H42" s="21">
        <f t="shared" si="6"/>
        <v>110498</v>
      </c>
      <c r="I42" s="21">
        <f t="shared" si="6"/>
        <v>85601</v>
      </c>
      <c r="J42" s="21">
        <f t="shared" si="6"/>
        <v>52597</v>
      </c>
      <c r="K42" s="21">
        <f>SUM(K7+K18-K34)</f>
        <v>3491</v>
      </c>
      <c r="L42" s="21">
        <f>SUM(L7+L18-L34)</f>
        <v>-19034.699999999997</v>
      </c>
      <c r="M42" s="21">
        <f>SUM(M7+M18-M34)</f>
        <v>-8244.6999999999971</v>
      </c>
      <c r="N42" s="18"/>
    </row>
    <row r="43" spans="1:14" ht="15.75" x14ac:dyDescent="0.25">
      <c r="A43" s="27" t="s">
        <v>82</v>
      </c>
      <c r="B43" s="27"/>
      <c r="C43" s="27"/>
      <c r="D43" s="27"/>
      <c r="E43" s="27"/>
      <c r="F43" s="27"/>
      <c r="G43" s="27"/>
      <c r="H43" s="27"/>
      <c r="I43" s="27"/>
      <c r="J43" s="27"/>
      <c r="K43" s="7"/>
      <c r="L43" s="7"/>
      <c r="M43" s="7"/>
      <c r="N43" s="7"/>
    </row>
    <row r="44" spans="1:14" ht="15.75" x14ac:dyDescent="0.25">
      <c r="A44" s="27" t="s">
        <v>85</v>
      </c>
      <c r="B44" s="27"/>
      <c r="C44" s="27"/>
      <c r="D44" s="27"/>
      <c r="E44" s="27"/>
      <c r="F44" s="27"/>
      <c r="G44" s="27"/>
      <c r="H44" s="27"/>
      <c r="I44" s="27"/>
      <c r="J44" s="27"/>
      <c r="K44" s="7"/>
      <c r="L44" s="7"/>
      <c r="M44" s="7"/>
      <c r="N44" s="7"/>
    </row>
    <row r="45" spans="1:14" ht="15.7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7"/>
      <c r="L45" s="7"/>
      <c r="M45" s="7"/>
      <c r="N45" s="7"/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2015-12-02T07:00:00+00:00</MeetingStartDate>
    <EnclosureFileNumber xmlns="d08b57ff-b9b7-4581-975d-98f87b579a51">160472/15</EnclosureFileNumber>
    <AgendaId xmlns="d08b57ff-b9b7-4581-975d-98f87b579a51">4640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2021915</FusionId>
    <AgendaAccessLevelName xmlns="d08b57ff-b9b7-4581-975d-98f87b579a51">Åben</AgendaAccessLevelName>
    <UNC xmlns="d08b57ff-b9b7-4581-975d-98f87b579a51">1823256</UNC>
    <MeetingTitle xmlns="d08b57ff-b9b7-4581-975d-98f87b579a51">02-12-2015</MeetingTitle>
    <MeetingDateAndTime xmlns="d08b57ff-b9b7-4581-975d-98f87b579a51">02-12-2015 fra 08:00 - 11:00</MeetingDateAndTime>
    <MeetingEndDate xmlns="d08b57ff-b9b7-4581-975d-98f87b579a51">2015-12-02T10:00:00+00:00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1B949BE-6794-4370-84F9-E53D22D20495}"/>
</file>

<file path=customXml/itemProps2.xml><?xml version="1.0" encoding="utf-8"?>
<ds:datastoreItem xmlns:ds="http://schemas.openxmlformats.org/officeDocument/2006/customXml" ds:itemID="{DD297381-9DEB-4FA1-906D-CFADCF631116}"/>
</file>

<file path=customXml/itemProps3.xml><?xml version="1.0" encoding="utf-8"?>
<ds:datastoreItem xmlns:ds="http://schemas.openxmlformats.org/officeDocument/2006/customXml" ds:itemID="{55FD1FB0-CDE2-4ABD-8E02-8AB64BF5B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Budget udkast (1) 2016</vt:lpstr>
      <vt:lpstr>Budgetudkast (2) 2016</vt:lpstr>
      <vt:lpstr>Budget udkast (3) 2016</vt:lpstr>
      <vt:lpstr>Budget-&amp; livk.opf. 2015</vt:lpstr>
      <vt:lpstr>'Budget udkast (1) 2016'!Udskriftsområde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UAI-02-12-2015 - Bilag 236.01 Udkast til budget 2016, Mentornetværk</dc:title>
  <dc:creator>Jakob Paulsen</dc:creator>
  <cp:lastModifiedBy>Kvinde - Rådgivning</cp:lastModifiedBy>
  <cp:lastPrinted>2015-11-03T08:56:05Z</cp:lastPrinted>
  <dcterms:created xsi:type="dcterms:W3CDTF">2007-04-19T07:30:08Z</dcterms:created>
  <dcterms:modified xsi:type="dcterms:W3CDTF">2015-11-18T10:12:27Z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